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dev\projects\RothIRAHub\internal-sweep-2026-09-13\output\reports\wisconsin-2026-10-31\workbook\native-qa-20261031T161430136Z-fc59b63d\"/>
    </mc:Choice>
  </mc:AlternateContent>
  <xr:revisionPtr revIDLastSave="0" documentId="13_ncr:1_{0FD047FD-E4D0-48DA-BF24-8455E21D3907}" xr6:coauthVersionLast="47" xr6:coauthVersionMax="47" xr10:uidLastSave="{00000000-0000-0000-0000-000000000000}"/>
  <bookViews>
    <workbookView xWindow="3040" yWindow="3040" windowWidth="19200" windowHeight="11170" xr2:uid="{00000000-000D-0000-FFFF-FFFF00000000}"/>
  </bookViews>
  <sheets>
    <sheet name="Subtraction capacity" sheetId="1" r:id="rId1"/>
    <sheet name="Bracket slices" sheetId="2" r:id="rId2"/>
    <sheet name="Checked sourc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2" l="1"/>
  <c r="B11" i="2"/>
  <c r="C12" i="1"/>
  <c r="B12" i="1"/>
  <c r="F18" i="2" l="1"/>
  <c r="G18" i="2" s="1"/>
  <c r="F16" i="2"/>
  <c r="G16" i="2" s="1"/>
  <c r="F15" i="2"/>
  <c r="G15" i="2" s="1"/>
  <c r="F17" i="2"/>
  <c r="G17" i="2" s="1"/>
  <c r="D15" i="2"/>
  <c r="E15" i="2" s="1"/>
  <c r="D18" i="2"/>
  <c r="E18" i="2" s="1"/>
  <c r="D17" i="2"/>
  <c r="E17" i="2" s="1"/>
  <c r="D16" i="2"/>
  <c r="E16" i="2" s="1"/>
  <c r="C16" i="1"/>
  <c r="C5" i="1" s="1"/>
  <c r="C6" i="1" s="1"/>
  <c r="B16" i="1"/>
  <c r="B5" i="1" s="1"/>
  <c r="B6" i="1" s="1"/>
  <c r="C5" i="2" l="1"/>
  <c r="B5" i="2"/>
  <c r="C6" i="2" l="1"/>
</calcChain>
</file>

<file path=xl/sharedStrings.xml><?xml version="1.0" encoding="utf-8"?>
<sst xmlns="http://schemas.openxmlformats.org/spreadsheetml/2006/main" count="646" uniqueCount="463">
  <si>
    <t>Wisconsin subtraction capacity</t>
  </si>
  <si>
    <t>2026 full-year Wisconsin residents; fixed eligible households</t>
  </si>
  <si>
    <t>Income pool</t>
  </si>
  <si>
    <t>Single, age 68</t>
  </si>
  <si>
    <t>Joint, both 67+</t>
  </si>
  <si>
    <t>This only allocates a fixed eligible retirement-income pool. It does not establish eligibility or calculate tax.</t>
  </si>
  <si>
    <t>Conversion covered by remaining pool</t>
  </si>
  <si>
    <t>Conversion outside this pool</t>
  </si>
  <si>
    <t>Editable inputs (USD)</t>
  </si>
  <si>
    <t>Single household</t>
  </si>
  <si>
    <t>Joint household</t>
  </si>
  <si>
    <t>Edit the yellow cells. Enter nonnegative numbers; zero is valid. Blank, text and negative inputs leave the related result unavailable.</t>
  </si>
  <si>
    <t>Other eligible retirement income</t>
  </si>
  <si>
    <t>Taxable conversion income</t>
  </si>
  <si>
    <t>Input status</t>
  </si>
  <si>
    <t>Fixed eligible-household capacity</t>
  </si>
  <si>
    <t>For this illustration, other eligible income is allocated first. This is a modeling choice, not a legal ordering rule.</t>
  </si>
  <si>
    <t>Capacity after other eligible income</t>
  </si>
  <si>
    <t>A conversion outside this pool is not a tax bill. Credits, other subtractions, federal tax and benefits are not modeled. Do not combine this output with the Bracket slices tab as a full return calculation.</t>
  </si>
  <si>
    <t>Source references</t>
  </si>
  <si>
    <t>ct-age67-caps-and-spouses, ct-age67-conversion-eligibility</t>
  </si>
  <si>
    <t>Exact authorities, dates and limitations appear on Checked sources.</t>
  </si>
  <si>
    <t>Reuse with attribution to RothIRAHub and a link to https://www.rothirahub.com/roth-ira-wisconsin/. Terms: https://www.rothirahub.com/about/terms-of-service/. Government materials retain their own terms.</t>
  </si>
  <si>
    <t>Wisconsin bracket slices</t>
  </si>
  <si>
    <t>2026 full-year Wisconsin resident; single-filer bracket illustration</t>
  </si>
  <si>
    <t>Calculated bracket tax</t>
  </si>
  <si>
    <t>Before</t>
  </si>
  <si>
    <t>After</t>
  </si>
  <si>
    <t>Inputs are WI taxable income, not conversion amounts.</t>
  </si>
  <si>
    <t>Bracket-method tax (USD)</t>
  </si>
  <si>
    <t>They already reflect the assumed income adjustments.</t>
  </si>
  <si>
    <t>After minus before (USD)</t>
  </si>
  <si>
    <t>The two inputs are separate taxable-income amounts.</t>
  </si>
  <si>
    <t>Single-filer illustration only.</t>
  </si>
  <si>
    <t>Stipulated WI taxable income</t>
  </si>
  <si>
    <t>Each input permits $0 to $1,000,000.</t>
  </si>
  <si>
    <t>This scope limit is not a statutory threshold.</t>
  </si>
  <si>
    <t>Lower bound</t>
  </si>
  <si>
    <t>Upper bound</t>
  </si>
  <si>
    <t>Marginal rate</t>
  </si>
  <si>
    <t>Income slice: before</t>
  </si>
  <si>
    <t>Slice tax: before</t>
  </si>
  <si>
    <t>Income slice: after</t>
  </si>
  <si>
    <t>Slice tax: after</t>
  </si>
  <si>
    <t>No upper bound</t>
  </si>
  <si>
    <t>Checked source references</t>
  </si>
  <si>
    <t>ct-rates-2026</t>
  </si>
  <si>
    <t>All four rate tiers are included. Totals round to cents after adding slice taxes.</t>
  </si>
  <si>
    <t>Not a filing calculator or conversion recommendation.</t>
  </si>
  <si>
    <t>Tax-table rounding, credits, other taxes and changes in deductions or benefits are not modeled.</t>
  </si>
  <si>
    <t>Reference</t>
  </si>
  <si>
    <t>Subject</t>
  </si>
  <si>
    <t>Explanation</t>
  </si>
  <si>
    <t>Applicable year</t>
  </si>
  <si>
    <t>Checked</t>
  </si>
  <si>
    <t>Authority</t>
  </si>
  <si>
    <t>Source URL</t>
  </si>
  <si>
    <t>Additional source URLs</t>
  </si>
  <si>
    <t>ct-tax-base-and-conversion</t>
  </si>
  <si>
    <t>Federally taxable personal IRA conversion income generally enters Wisconsin income, before state adjustments.</t>
  </si>
  <si>
    <t>Full-year resident scope. Wisconsin starts with federal AGI rather than federal taxable income. Ordinary taxable conversion income is not capital gain. Federal basis recovery and applicable Wisconsin subtractions must precede state tax computation. DOR Publication 126 p.4 states the general conformity rule; Form 1 line 1 corroborates the AGI starting point.</t>
  </si>
  <si>
    <t>2026 rule; publication prepared for TY2025, law checkpoint January 22, 2026</t>
  </si>
  <si>
    <t>2026-10-31</t>
  </si>
  <si>
    <t>Wisconsin DOR Publication 126 (January 2026), pp.3-4</t>
  </si>
  <si>
    <t>https://www.revenue.wi.gov/DOR%20Publications/pb126.pdf</t>
  </si>
  <si>
    <t>https://www.revenue.wi.gov/TaxForms2025/2025-Form1-Inst.pdf</t>
  </si>
  <si>
    <t>ct-qualified-and-nonqualified-roth</t>
  </si>
  <si>
    <t>Qualified Roth IRA withdrawals and recovery of regular contributions are generally excluded from income; a nonqualified withdrawal is not necessarily wholly taxable.</t>
  </si>
  <si>
    <t>For a Roth IRA, qualified treatment requires five tax years plus age 59½, death, disability, or an eligible first-home distribution within the $10,000 lifetime limit. Nonqualified withdrawals follow the order of regular contributions, conversions and rollovers, then earnings. Separate conversion-recapture rules can create additional tax without taxing the conversion income twice. Designated Roth workplace accounts have different withdrawal-allocation rules.</t>
  </si>
  <si>
    <t>2026 application of continuing rules</t>
  </si>
  <si>
    <t>IRS Publication 590-B (2025), Roth distributions and basis</t>
  </si>
  <si>
    <t>https://www.irs.gov/publications/p590b</t>
  </si>
  <si>
    <t>ct-conversion-not-early-cash</t>
  </si>
  <si>
    <t>A properly completed conversion is not itself subject to the federal early-distribution tax.</t>
  </si>
  <si>
    <t>IRS distinguishes converted funds from amounts retained. With no federal conversion penalty there is no corresponding Wisconsin 33%-of-federal charge on the completed conversion. Money withheld and not replaced can be an unconverted distribution; do not describe withholding itself as a tax rate. Separate subsequent conversion-recapture rules still matter.</t>
  </si>
  <si>
    <t>2026</t>
  </si>
  <si>
    <t>IRS Publication 590-A (2025), conversion and contribution sections</t>
  </si>
  <si>
    <t>https://www.irs.gov/publications/p590a</t>
  </si>
  <si>
    <t>ct-age67-conversion-eligibility</t>
  </si>
  <si>
    <t>For full-year Wisconsin residents age 67 or older at year end, taxable traditional-IRA-to-Roth conversion income may qualify for the retirement subtraction, subject to eligible-income limits and the credit restriction.</t>
  </si>
  <si>
    <t>For tax year 2026, a full-year resident must have otherwise eligible taxable IRA conversion income and elect the subtraction. The individual ceiling is $24,000; the combined ceiling is $48,000 on a joint return when both spouses are full-year Wisconsin residents and at least 67 at year end. Other eligible retirement income uses the same subtraction pool, and amounts already excluded or exempt cannot be subtracted again. Claiming the subtraction bars credits listed in §71.07, including eligible carryovers, for that year. There is no overall-income phaseout, but age alone does not establish the subtraction amount. Part-year residents have distinct limitations under §71.05(6)(b)54m.e; these full-year ceilings are not a joint part-year formula. Nonresidents are ineligible. The subtraction does not remove federal conversion income.</t>
  </si>
  <si>
    <t>TY2025 onward, including 2026</t>
  </si>
  <si>
    <t>Wisconsin DOR January 30, 2026 practitioner Q&amp;A, relevant numbered answers</t>
  </si>
  <si>
    <t>https://www.revenue.wi.gov/Pages/TaxPro/2026/TaxPractitonerFall2025QandA.aspx</t>
  </si>
  <si>
    <t>https://docs.legis.wisconsin.gov/statutes/statutes/71/i/05/6/b/54m | https://www.irs.gov/publications/p590a</t>
  </si>
  <si>
    <t>ct-age67-caps-and-spouses</t>
  </si>
  <si>
    <t>For full-year Wisconsin residents, the age-67 subtraction is up to $24,000 individually or $48,000 combined on a joint return when both spouses are full-year residents and at least 67 at year end.</t>
  </si>
  <si>
    <t>These tax-year-2026 ceilings apply to otherwise eligible retirement income of full-year Wisconsin residents who claim the subtraction. If both joint filers are at least 67 at year end, the $48,000 ceiling is shared across their eligible income regardless of which spouse receives it. If only one spouse meets the age requirement, the ceiling is $24,000 and only that spouse's eligible income counts. Pension income and taxable IRA conversions share the same pool; already exempt amounts cannot be subtracted again. Claiming the subtraction prevents use of §71.07 credits, including eligible carryovers, for that year. Part-year residents are subject to separate limitations under §71.05(6)(b)54m.e, not an assumed joint proration of these full-year caps. Nonresidents are ineligible.</t>
  </si>
  <si>
    <t>Wis. Stat. 71.05(6)(b)54m, official compilation published October 1, 2026</t>
  </si>
  <si>
    <t>https://docs.legis.wisconsin.gov/statutes/statutes/71/i/05/6/b/54m</t>
  </si>
  <si>
    <t>https://www.revenue.wi.gov/TaxForms2025/2025-ScheduleSB-Inst.pdf</t>
  </si>
  <si>
    <t>ct-age67-credit-restriction</t>
  </si>
  <si>
    <t>Claiming the age-67 subtraction prevents claiming credits listed in Wisconsin Statutes §71.07 for that year, including eligible carryovers.</t>
  </si>
  <si>
    <t>The current restriction in §71.05(6)(b)54m.d also applies when a part-year resident claims the subtraction. Because credits can be lost and the standard deduction can change, the subtraction's tax benefit is not simply the amount subtracted multiplied by one marginal rate. This statement is limited to §71.07 credits.</t>
  </si>
  <si>
    <t>2026; clarifying Act 174 effective April 4, 2026</t>
  </si>
  <si>
    <t>https://docs.legis.wisconsin.gov/2025/related/acts/174 | https://www.revenue.wi.gov/WisconsinTaxBulletin/233-04-30-WTB.pdf</t>
  </si>
  <si>
    <t>ct-deductions-versus-credits</t>
  </si>
  <si>
    <t>The credit restriction does not remove deductions, exemptions, withholding or estimated tax payments.</t>
  </si>
  <si>
    <t>The age-67 subtraction may increase the income-dependent Wisconsin standard deduction. Withholding and estimated payments remain available. For affected §71.07 credits, DOR says unused prior-year carryovers may be used in a later eligible year before their original expiration, but credits forgone in the subtraction year do not create new carryovers. Wisconsin's itemized deductions credit is a credit, not the standard deduction.</t>
  </si>
  <si>
    <t>https://docs.legis.wisconsin.gov/statutes/statutes/71/i/05/6/b/54m | https://docs.legis.wisconsin.gov/statutes/statutes/71/i/07/5 | https://www.revenue.wi.gov/TaxForms2026/2026-Form1-ES-Inst.pdf</t>
  </si>
  <si>
    <t>ct-age65-subtraction</t>
  </si>
  <si>
    <t>Separate $5,000 subtraction requires age 65 and low federal AGI.</t>
  </si>
  <si>
    <t>FAGI must be below $15,000 single/HoH, or $30,000 combined if married, including separate filers. Apply separately to eligible spouses' remaining qualified income; no double subtraction of exempt amounts. A conversion can breach this federal-AGI gate; the age-67 Wisconsin subtraction does not lower federal AGI. The older allowance is not itself the credit-restricted age-67 election.</t>
  </si>
  <si>
    <t>2026; FAQ law checkpoint February 4, 2026</t>
  </si>
  <si>
    <t>DOR Retired Persons FAQ, February 4, 2026 legal checkpoint</t>
  </si>
  <si>
    <t>https://www.revenue.wi.gov/Pages/FAQS/pcs-retired.aspx</t>
  </si>
  <si>
    <t>https://docs.legis.wisconsin.gov/statutes/statutes/71/i/05/6/b/54m | https://www.revenue.wi.gov/TaxForms2025/2025-ScheduleSB-Inst.pdf</t>
  </si>
  <si>
    <t>Four 2026 marginal rates: 3.5%, 4.4%, 5.3%, 7.65%.</t>
  </si>
  <si>
    <t>Full-year Wisconsin taxable-income upper boundaries: single/HoH $15,110 / $51,950 / $332,720; joint $20,150 / $69,260 / $443,630; separate $10,080 / $34,630 / $221,820. Above final boundary use 7.65%. Integrated base taxes independently recomputed: single $528.85 / $2,149.81 / $17,030.62; joint $705.25 / $2,866.09 / $22,707.70; separate $352.80 / $1,433.00 / $11,354.07. Do not halve rounded joint thresholds to invent separate-filer values.</t>
  </si>
  <si>
    <t>TY2026</t>
  </si>
  <si>
    <t>2026 Form 1-ES instructions, pp.1-3</t>
  </si>
  <si>
    <t>https://www.revenue.wi.gov/TaxForms2026/2026-Form1-ES-Inst.pdf</t>
  </si>
  <si>
    <t>ct-deduction-phaseout-2026</t>
  </si>
  <si>
    <t>Wisconsin's income-dependent standard deduction can increase the effective state cost of a conversion.</t>
  </si>
  <si>
    <t>For full-year residents in 2026, the single maximum is $13,960, reduced by 12% of Wisconsin income above $20,120 within the printed schedule; the joint maximum is $25,840, reduced by 19.778% above $29,040. The printed deduction is zero above $136,453 single or $159,690 joint. Follow the schedule's boundaries and rounding. The personal exemption is $700, plus $250 at age 65; joint spouse amounts apply separately. A person claimed as someone else's dependent cannot claim the personal exemption.</t>
  </si>
  <si>
    <t>ct-early-additional-tax</t>
  </si>
  <si>
    <t>Wisconsin generally imposes 33% of the applicable federal retirement additional tax, not 33% of the withdrawal.</t>
  </si>
  <si>
    <t>For an age-45 taxpayer's $10,000 fully taxable ordinary early IRA cash distribution with no exception, the federal 10% tax is $1,000 and the Wisconsin amount is $330, in addition to ordinary income tax. Wisconsin-exempt retirement payments and other exceptions require separate treatment; not every Roth withdrawal incurs this charge. The provision is §71.83(1)(a)6.</t>
  </si>
  <si>
    <t>2026 continuing rule; form instructions TY2025</t>
  </si>
  <si>
    <t>2025 Wisconsin Form 1 instructions, lines 1 and 25</t>
  </si>
  <si>
    <t>https://docs.legis.wisconsin.gov/2025/related/acts/174</t>
  </si>
  <si>
    <t>ct-withholding</t>
  </si>
  <si>
    <t>Wisconsin withholding on qualified retirement benefits is voluntary; requested amount at least $5 per payment.</t>
  </si>
  <si>
    <t>Written request to employer/payor. This does not establish every custodian's Roth-conversion workflow or promise withholding is available on an in-kind conversion. Assess the distribution/conversion portion actually completed and replacement of amounts withheld separately.</t>
  </si>
  <si>
    <t>2026 continuing rule; publication checkpoint January 22, 2026</t>
  </si>
  <si>
    <t>DOR Withholding Tax Update 2026-1, October 2026, p.3; directly fetched PDF</t>
  </si>
  <si>
    <t>https://www.revenue.wi.gov/WithholdingTaxUpdate/26-1.pdf</t>
  </si>
  <si>
    <t>ct-estimates-safe-harbors</t>
  </si>
  <si>
    <t>Wisconsin generally requires estimates for an expected balance due of $500 or more; individual safe harbors include 90% of current-year tax or 100% of qualifying prior-year tax.</t>
  </si>
  <si>
    <t>The prior-year comparison requires a filed return covering 12 months. A qualifying full-year Wisconsin resident with no prior-year liability has an exception. The individual prior-year percentage is 100%, not the federal high-income 110% rule. Uneven income may qualify for annualization, and underpayment is assessed by installment.</t>
  </si>
  <si>
    <t>DOR Estimated Tax Payments FAQ, questions 2,5,7</t>
  </si>
  <si>
    <t>https://www.revenue.wi.gov/Pages/FAQS/pcs-estpay.aspx</t>
  </si>
  <si>
    <t>ct-estimates-timing</t>
  </si>
  <si>
    <t>Regular 2026 estimated-tax deadlines are April 15, June 15, September 15, and January 15, 2027.</t>
  </si>
  <si>
    <t>If the estimated-tax requirement first arises after August 31, the first payment deadline is January 15, 2027 for all then-required estimates. A late payment does not automatically erase earlier installment underpayments; the applicable safe harbor or annualized-income method determines the required amounts.</t>
  </si>
  <si>
    <t>TY2026 payments</t>
  </si>
  <si>
    <t>ct-social-security-and-other-retirement</t>
  </si>
  <si>
    <t>Social Security is exempt; other retirement categories require separate eligibility analysis.</t>
  </si>
  <si>
    <t>DOR FAQ confirms Social Security exclusion. Military/uniformed-service benefits have an exemption. Protected pre-1964 public-plan membership rules are narrow, not an age-65 exemption for every government pension. Ordinary private pensions generally remain taxable before eligible subtractions. Do not count already exempt benefits as available age-67 subtraction income.</t>
  </si>
  <si>
    <t>ct-contribution-side</t>
  </si>
  <si>
    <t>An allowable federal traditional-IRA deduction generally carries into Wisconsin's starting income; regular Roth IRA contributions are not deductible.</t>
  </si>
  <si>
    <t>The ability to contribute to a traditional IRA is separate from eligibility to deduct the contribution. Workplace-plan coverage and income can limit the federal deduction. Wisconsin-specific adjustments, where applicable, are separate from this ordinary federal-AGI starting rule.</t>
  </si>
  <si>
    <t>2026 continuing rules</t>
  </si>
  <si>
    <t>ct-plan-rollover-distinction</t>
  </si>
  <si>
    <t>An IRA conversion and an employer-plan-to-Roth rollover have different operational rules.</t>
  </si>
  <si>
    <t>An eligible employer-plan distribution rolled to a Roth IRA follows conversion-income rules, but a distribution paid to the participant generally has 20% federal withholding. A direct rollover generally avoids that withholding. Plan eligibility and source-specific Wisconsin exemptions still matter; DOR's explicit conversion answer addresses a traditional IRA converted to a Roth IRA.</t>
  </si>
  <si>
    <t>ct-local-income-tax-scope</t>
  </si>
  <si>
    <t>Wisconsin political subdivisions may not impose an income tax.</t>
  </si>
  <si>
    <t>Wisconsin Statutes §66.0611 prohibits counties, cities, villages, towns and other taxing units from levying a tax on income or measured by income. Local sales-and-use tax rates therefore are not added to an IRA conversion as local income-tax rates.</t>
  </si>
  <si>
    <t>Wis. Stat. 66.0611, official compilation published October 1, 2026</t>
  </si>
  <si>
    <t>https://docs.legis.wisconsin.gov/statutes/statutes/66/vi/0611</t>
  </si>
  <si>
    <t>ct-illustration-single-pool</t>
  </si>
  <si>
    <t>$18,000 pension + $10,000 conversion leaves $6,000 pool capacity and $4,000 conversion uncovered.</t>
  </si>
  <si>
    <t>Hypothetical full-year Wisconsin resident age 68, single, TY2026; pension and taxable conversion otherwise eligible, $24,000 subtraction elected. Capacity max(0,24000-18000)=6000; uncovered conversion max(0,10000-6000)=4000. Not final taxable income or tax. Basis, deductions, exemptions, credits and federal/benefit effects are not modeled.</t>
  </si>
  <si>
    <t>TY2026 hypothetical illustration</t>
  </si>
  <si>
    <t>ct-illustration-joint-pool</t>
  </si>
  <si>
    <t>$40,000 pension + $20,000 conversion leaves $8,000 pool capacity and $12,000 conversion uncovered.</t>
  </si>
  <si>
    <t>Hypothetical full-year Wisconsin residents, both age 67 at year end, joint TY2026 return; all amounts otherwise eligible, $48,000 combined subtraction elected. Capacity max(0,48000-40000)=8000; uncovered conversion max(0,20000-8000)=12000. Pool can use either spouse's eligible income. Not final taxable income or tax; full-return effects omitted.</t>
  </si>
  <si>
    <t>ct-illustration-bracket-only</t>
  </si>
  <si>
    <t>Stipulated single taxable income $40,000 to $60,000: tax $1,624.01 to $2,576.46; delta $952.45.</t>
  </si>
  <si>
    <t>TY2026 full-year single bracket demonstration ONLY. 528.85+(40000-15110)*0.044=1624.01; 2149.81+(60000-51950)*0.053=2576.46. Delta 11950*0.044+8050*0.053=952.45. This does not assert a $20,000 conversion creates exactly $20,000 more taxable income. Basis, subtractions, standard-deduction changes, credits and federal effects are explicitly omitted.</t>
  </si>
  <si>
    <t>ct-conformity-currentness</t>
  </si>
  <si>
    <t>Wisconsin uses static federal conformity; do not assume every OBBBA provision applies.</t>
  </si>
  <si>
    <t>July 2026 DOR bulletin says generally IRC as amended December 31, 2022, with exceptions, and explains 2026 differences. Treat state Schedule I and adoption provisions separately from federal forms. A federal update is not automatically a Wisconsin update.</t>
  </si>
  <si>
    <t>DOR Wisconsin Tax Bulletin 234, July 2026, pp.1-4</t>
  </si>
  <si>
    <t>https://www.revenue.wi.gov/WisconsinTaxBulletin/234-07-31-WTB.pdf</t>
  </si>
  <si>
    <t>ct-federal-ira-basis</t>
  </si>
  <si>
    <t>Federal basis allocation aggregates personal traditional IRAs, including traditional (non-Roth) SEP and SIMPLE IRAs, but not Roth IRA balances.</t>
  </si>
  <si>
    <t>For an owner's Roth conversion, Form 8606 allocates after-tax basis across the owner's personal traditional IRAs, including traditional (non-Roth) SEP and SIMPLE IRAs. Roth IRAs, Roth SEP IRAs and Roth SIMPLE IRAs are excluded from that traditional-IRA aggregation. Selecting an account containing after-tax contributions does not isolate its basis. The calculation uses year-end balances, distributions, conversions and applicable Form 8606 adjustments; inherited-IRA rules are separate. This federal allocation does not establish the treatment of any Wisconsin-only historical basis.</t>
  </si>
  <si>
    <t>2026 application of continuing federal rules; source edition 2025</t>
  </si>
  <si>
    <t>IRS Form 8606 instructions (2025), Definitions: IRA references, Traditional IRAs, Roth IRAs; line 6; re-fetched October 31, 2026</t>
  </si>
  <si>
    <t>https://www.irs.gov/instructions/i8606</t>
  </si>
  <si>
    <t>ct-federal-conversion-income</t>
  </si>
  <si>
    <t>Conversion income includes what would otherwise be taxable, excluding recovered basis.</t>
  </si>
  <si>
    <t>Taxable personal-IRA conversion enters federal gross income in conversion year. It remains federally taxable even when Wisconsin permits its retirement subtraction. Do not use the direct-contribution MAGI restriction as a conversion-income limit; regular contributions and conversions are separate transactions.</t>
  </si>
  <si>
    <t>https://www.irs.gov/taxtopics/tc309</t>
  </si>
  <si>
    <t>wi-529-subtraction-2026</t>
  </si>
  <si>
    <t>2026 Wisconsin 529 subtraction: up to $5,280 per eligible contributor/return per beneficiary; $2,640 if married filing separately.</t>
  </si>
  <si>
    <t>Edvest and Tomorrow's Scholar qualify; ordinary contributions to other states' plans do not. Multiple eligible contributors can each have an allowance for the same beneficiary. A joint return does not double the $5,280 limit. Married separate-return treatment includes married head-of-household filers; apply income limits and nonresident/part-year proration separately.</t>
  </si>
  <si>
    <t>DFI current college savings guidance, 2026 amounts</t>
  </si>
  <si>
    <t>https://dfi.wi.gov/Pages/EducationalServices/CollegeSavingsCareerPlanning/CollegeSavingsProgram.aspx</t>
  </si>
  <si>
    <t>wi-529-roth-rollover-gates</t>
  </si>
  <si>
    <t>Qualifying 529-to-beneficiary-Roth rollovers are permitted.</t>
  </si>
  <si>
    <t>DFI lists the 15-year account requirement, beneficiary-owned receiving Roth IRA, exclusion of recent five-year contributions and associated earnings, direct transfer, $35,000 beneficiary lifetime maximum and annual IRA limits. The usual Roth contribution income ceiling is waived; this does not waive compensation or shared annual contribution limits.</t>
  </si>
  <si>
    <t>Distributions beginning 2024; current program guidance checked 2026</t>
  </si>
  <si>
    <t>DFI rollover conditions</t>
  </si>
  <si>
    <t>wi-529-roth-addback-carryover</t>
  </si>
  <si>
    <t>No addback within qualified limits; carryover still reduced.</t>
  </si>
  <si>
    <t>DOR says excess rollovers require an income addback to the extent contributions were previously deducted. Even a qualifying rollover reduces available contribution carryover by the amount not added back. Tax-free rollover does not mean untouched state deduction carryover.</t>
  </si>
  <si>
    <t>2024 onward; FAQ legal checkpoint 2026-01-07</t>
  </si>
  <si>
    <t>DOR College Savings Accounts FAQ10</t>
  </si>
  <si>
    <t>https://www.revenue.wi.gov/Pages/faqs/ise-collsav.aspx</t>
  </si>
  <si>
    <t>https://www.revenue.wi.gov/TaxForms2025/2025-ScheduleCS.pdf</t>
  </si>
  <si>
    <t>wi-529-incoming-rollover-subtraction</t>
  </si>
  <si>
    <t>Incoming out-of-state principal may qualify; earnings do not.</t>
  </si>
  <si>
    <t>Eligible principal is subject to annual subtraction limits and carryforward rules. Transfers between Wisconsin 529 accounts do not create another subtraction.</t>
  </si>
  <si>
    <t>2015 onward; FAQ legal checkpoint 2026-01-07</t>
  </si>
  <si>
    <t>DOR College Savings Accounts FAQ3-4</t>
  </si>
  <si>
    <t>wi-529-outbound-rollover-recapture</t>
  </si>
  <si>
    <t>A resident account owner may owe an addback when rolling a Wisconsin 529 into another state's plan.</t>
  </si>
  <si>
    <t>The 2025 Schedule CS computation includes previously deducted contributions claimed by the owner and by other contributors. The remaining rollover amount reduces applicable carryover, and the owner must notify affected contributors. The addback is not automatically the full transfer.</t>
  </si>
  <si>
    <t>2025 form; operative rule for 2026 requires independent currentness check</t>
  </si>
  <si>
    <t>2025 Schedule CS Part IV, lines 25-26</t>
  </si>
  <si>
    <t>https://www.revenue.wi.gov/TaxForms2025/2025-ScheduleCS-Inst.pdf</t>
  </si>
  <si>
    <t>wi-529-365-day-rule</t>
  </si>
  <si>
    <t>FIFO withdrawal within 365 days can undo subtraction.</t>
  </si>
  <si>
    <t>Part III applies even to qualified education withdrawals. Previously contributed balances are considered first. The addback is not duplicated if already included under Part IV; affected carryovers are adjusted.</t>
  </si>
  <si>
    <t>2025 form; 2026 currentness pending</t>
  </si>
  <si>
    <t>2025 Schedule CS Part III</t>
  </si>
  <si>
    <t>wi-529-partyear-subtraction</t>
  </si>
  <si>
    <t>Part-year and nonresident Wisconsin 529 subtractions use an income-based proration.</t>
  </si>
  <si>
    <t>Under the 2025 Schedule CS instructions, the calculation compares Wisconsin income with total income, with special rules for nonpositive Wisconsin income and a numerator exceeding the denominator. The subtraction cannot reduce Wisconsin income below zero; it is not based on months of residence.</t>
  </si>
  <si>
    <t>2025 form; 2026 form not retrieved</t>
  </si>
  <si>
    <t>2025 Schedule CS line 10</t>
  </si>
  <si>
    <t>wi-529-roth-form-limits</t>
  </si>
  <si>
    <t>The 2026 annual IRA limit is $7,500, or $8,600 at age 50 or older.</t>
  </si>
  <si>
    <t>A qualifying 529-to-Roth rollover shares the beneficiary's annual IRA limit, is limited by eligible compensation, and is reduced by other counted IRA contributions. The separate lifetime rollover cap is $35,000. The 2025 Schedule CS worksheet instead uses the 2025 IRA limits of $7,000 and $8,000.</t>
  </si>
  <si>
    <t>2025 worksheet only</t>
  </si>
  <si>
    <t>2025 Schedule CS line-33 worksheet note</t>
  </si>
  <si>
    <t>wi-homestead-taxable-conversion</t>
  </si>
  <si>
    <t>DOR instructs claimants to retain taxable Roth-conversion income in homestead household income.</t>
  </si>
  <si>
    <t>January 2026 Publication 127 and the 2025 Schedule H instructions distinguish taxable Traditional-to-Roth conversions from excluded nontaxable rollovers. DOR expressly treats the contrary 2005 Clark small-claims result as nonprecedential and does not follow it.</t>
  </si>
  <si>
    <t>2025 claim instructions published January 2026</t>
  </si>
  <si>
    <t>DOR Pub127 (1/26), p10</t>
  </si>
  <si>
    <t>https://www.revenue.wi.gov/DOR%20Publications/pb127.pdf</t>
  </si>
  <si>
    <t>https://www.revenue.wi.gov/TaxForms2025/2025-ScheduleH-Inst.pdf | https://www.revenue.wi.gov/WisconsinTaxBulletin/145-11-05-WTB.pdf</t>
  </si>
  <si>
    <t>wi-homestead-nontaxable-ira-withdrawals</t>
  </si>
  <si>
    <t>Income-tax-free does not necessarily mean excluded household income.</t>
  </si>
  <si>
    <t>DOR requires gross IRA/retirement distributions including nontaxable portions and the claimant's contributions; excludes nontaxable plan-to-plan rollovers. Application to ordinary tax-free Roth withdrawals follows this general IRA rule, not a Roth-specific example. Deductible retirement contributions are also added back.</t>
  </si>
  <si>
    <t>2025 claim instructions; 2026 currentness check pending</t>
  </si>
  <si>
    <t>DOR Pub127 (1/26), Part2.B(3),(5)</t>
  </si>
  <si>
    <t>https://www.revenue.wi.gov/TaxForms2025/2025-ScheduleH-Inst.pdf</t>
  </si>
  <si>
    <t>wi-homestead-latest-published-threshold</t>
  </si>
  <si>
    <t>For tax year 2025, homestead household income must be below $24,680.</t>
  </si>
  <si>
    <t>DOR's 2025 eligibility rules also require full-year Wisconsin legal residence and satisfaction of the other homestead conditions. This amount is the 2025 threshold, not a stated 2026 threshold.</t>
  </si>
  <si>
    <t>2025; FAQ legal checkpoint 2025-12-02</t>
  </si>
  <si>
    <t>DOR Claiming Homestead Credit FAQ1</t>
  </si>
  <si>
    <t>https://www.revenue.wi.gov/Pages/FAQS/ise-home.aspx</t>
  </si>
  <si>
    <t>wi-badgercare-retirement-income</t>
  </si>
  <si>
    <t>BadgerCare Plus counts taxable retirement distributions.</t>
  </si>
  <si>
    <t>The handbook includes taxable IRA distributions. Applying that general rule to a taxable Roth conversion is an inference, not a conversion-specific ruling. A countable lump sum ordinarily counts only in the month received; it does not automatically establish a full year's benefit loss.</t>
  </si>
  <si>
    <t>Release 26-03, 2026-08-12</t>
  </si>
  <si>
    <t>DHS BadgerCare Plus16.5(10),(19), release26-03</t>
  </si>
  <si>
    <t>https://www.emhandbooks.wisconsin.gov/bcplus/policyfiles/3/16/16.5.htm</t>
  </si>
  <si>
    <t>wi-medicaid-owner-ira-assets</t>
  </si>
  <si>
    <t>Owner IRAs generally count as available assets in EBD Medicaid.</t>
  </si>
  <si>
    <t>Handbook includes Roth, traditional, SEP and SIMPLE IRAs. Available value is principal less withdrawal penalties, without subtracting tax withholding. IRA annuities in payout status use different rules. This is not the BadgerCare Plus income test.</t>
  </si>
  <si>
    <t>Effective 2026-05-19; release 26-03 dated 2026-08-12</t>
  </si>
  <si>
    <t>DHS EBD16.11.1-2, release26-03</t>
  </si>
  <si>
    <t>https://www.emhandbooks.wisconsin.gov/meh-ebd/policy_files/16/16.11.htm</t>
  </si>
  <si>
    <t>wi-medicaid-ira-withdrawal-income</t>
  </si>
  <si>
    <t>Ordinary individually owned IRA distributions are not EBD income.</t>
  </si>
  <si>
    <t>They change asset form; IRA annuities currently paying out are excepted. Regular periodic employer-plan payments instead count as unearned income. Taxable-income status alone therefore does not settle Medicaid treatment.</t>
  </si>
  <si>
    <t>DHS EBD16.11.3</t>
  </si>
  <si>
    <t>wi-medicaid-ineligible-spouse-inherited</t>
  </si>
  <si>
    <t>EBD disregards an ineligible spouse's own retirement funds, but not inherited IRAs under that exemption.</t>
  </si>
  <si>
    <t>Here an ineligible spouse is the applicant/member's spouse who is not requesting full-benefit health care. Employer-sponsored and individually owned retirement funds of that spouse are disregarded for eligibility and spousal-impoverishment asset assessments. Inherited IRAs do not qualify for this exemption. IRA-annuity disclosure/remainder-beneficiary requirements remain; no creditor or estate-recovery conclusion follows.</t>
  </si>
  <si>
    <t>DHS EBD16.11.2, ineligible-spouse definition and note</t>
  </si>
  <si>
    <t>wi-autoira-wisconsinsaves-recommendation</t>
  </si>
  <si>
    <t>WisconsinSaves report is a recommendation, not operating authority.</t>
  </si>
  <si>
    <t>The Governor's task-force report recommended a state-facilitated payroll auto-IRA with opt-out. It does not prove enactment, implementation, a current employer mandate or current contribution defaults.</t>
  </si>
  <si>
    <t>Historical 2021 report; not a current implementation finding</t>
  </si>
  <si>
    <t>Wisconsin Retirement Security Task Force, February2021, pp17-18</t>
  </si>
  <si>
    <t>https://statetreasurer.wi.gov/Documents/Retirement%20Security%20Task%20Force%20Final%20Recommendations%20Report.pdf</t>
  </si>
  <si>
    <t>wi-wdc-public-plan-roth</t>
  </si>
  <si>
    <t>WDC is a supplemental governmental 457(b), not a Roth IRA.</t>
  </si>
  <si>
    <t>The Wisconsin Deferred Compensation Program offers pre-tax and designated Roth contributions and is administered by ETF through Empower. It is separate from the Wisconsin Retirement System pension and from proposals for a private-sector auto-IRA.</t>
  </si>
  <si>
    <t>2026 program page</t>
  </si>
  <si>
    <t>UW-Madison HR, WDC457(b)</t>
  </si>
  <si>
    <t>https://hr.wisc.edu/benefits/wdc/</t>
  </si>
  <si>
    <t>wi-wdc-in-plan-roth-conversion</t>
  </si>
  <si>
    <t>WDC permits in-plan Roth rollovers, including otherwise nondistributable balances.</t>
  </si>
  <si>
    <t>Section 4.07 of the January 1, 2026 plan makes the election subject to the administrator's timing and procedures. This transfers money to a designated Roth plan account, not a Roth IRA; the two account types have different distribution rules.</t>
  </si>
  <si>
    <t>WDC Plan and Trust (January1,2026),4.07</t>
  </si>
  <si>
    <t>https://etf.wi.gov/boards/governance-manual/wdc-plan-trust/download?inline=</t>
  </si>
  <si>
    <t>wi-wdc-roth-lifetime-rmd</t>
  </si>
  <si>
    <t>WDC designated Roth accounts have no required minimum distributions before the participant's death.</t>
  </si>
  <si>
    <t>Section 10.02(am) of the January 1, 2026 plan implements IRC 402A(d)(5). Pre-tax accounts and beneficiary distributions remain subject to their applicable distribution requirements.</t>
  </si>
  <si>
    <t>WDC Plan and Trust (January1,2026),10.02(am)</t>
  </si>
  <si>
    <t>wi-wdc-employer-contribution-scope</t>
  </si>
  <si>
    <t>WDC permits employer contributions when agreed or collectively bargained.</t>
  </si>
  <si>
    <t>Employer contributions count toward the plan's shared deferral limit. An employer-specific no-contribution policy, such as UW's, does not establish that every participating WDC employer has the same policy.</t>
  </si>
  <si>
    <t>WDC Plan and Trust (January1,2026),3.01</t>
  </si>
  <si>
    <t>wi-wdc-2026-roth-catchup</t>
  </si>
  <si>
    <t>UW wages over $150,000 in 2025 trigger Roth age-based WDC catch-up contributions for 2026.</t>
  </si>
  <si>
    <t>UW-Madison states this rule for Universities of Wisconsin employees. The test concerns prior-year employer wages, not Roth IRA contribution MAGI. The special three-year 457 catch-up is a separate provision.</t>
  </si>
  <si>
    <t>2026 contributions; 2025 UW wages</t>
  </si>
  <si>
    <t>UW-Madison HR, mandatory Roth catch-up2026</t>
  </si>
  <si>
    <t>wi-wrs-pension-wrapper</t>
  </si>
  <si>
    <t>WRS regular contributions are generally pretax; some required contractual contributions and additional contributions were after tax.</t>
  </si>
  <si>
    <t>ETF's ET-4125 revised September17,2026 describes pretax employee and employer amounts as taxable when paid, while after-tax contributions form investment in contract recovered under applicable rules. The required-contribution footnote preserves post-tax collective-bargaining/contract exceptions. WRS pension treatment remains separate from WDC's designated Roth account.</t>
  </si>
  <si>
    <t>Fetched 2026; publication version currentness not independently resolved</t>
  </si>
  <si>
    <t>ETF ET-4125 (9/17/2026), p2 required-contribution footnote</t>
  </si>
  <si>
    <t>https://etf.wi.gov/publications/et4125pdf/direct</t>
  </si>
  <si>
    <t>ordinary-creditor-ira-exemption</t>
  </si>
  <si>
    <t>Wisconsin conditionally exempts qualifying retirement benefits from ordinary execution; it does not grant universal creditor immunity.</t>
  </si>
  <si>
    <t>Wis. Stat. §815.18(3)(j) covers assets held, amounts payable and payments from listed qualifying arrangements, including IRAs, subject to subdivision 2 and the section's limitations. Subsection (5) makes its exemptions available to residents and directs nonresidents to their residence jurisdiction's law. The opening of subsection (3) also reserves §§71.91(5m),(6) and 102.28(5). Paragraph (j) states no general dollar cap, but owner-dominated-plan, support/divorce, claim-procedure, tracing, fraud and lien rules require separate analysis. This ordinary execution rule is not the federal bankruptcy exemption.</t>
  </si>
  <si>
    <t>2026; official compilation published 2026-10-01</t>
  </si>
  <si>
    <t>Wis. Stat. §815.18; official compilation published 2026-10-01, independently fetched 2026-10-31</t>
  </si>
  <si>
    <t>https://docs.legis.wisconsin.gov/statutes/statutes/815/18/3/j</t>
  </si>
  <si>
    <t>roth-ira-state-exemption-case</t>
  </si>
  <si>
    <t>A Wisconsin bankruptcy court applied §815.18(3)(j) to the debtor's own Roth IRA.</t>
  </si>
  <si>
    <t>Galesky overruled objections on the record before it and treated the Roth IRA as within Wisconsin's exemption. It expressly did not decide the separately claimed §522(b)(3)(C) exemption. This is a trial-level, account-specific decision, not a guarantee for every Roth or inherited Roth.</t>
  </si>
  <si>
    <t>2021 decision; checked 2026-10-31</t>
  </si>
  <si>
    <t>In re Galesky, No.20-25509-gmh, ECF168 (Bankr. E.D. Wis. 2021-09-29), pp.17-18; fetched 2026-10-31</t>
  </si>
  <si>
    <t>https://www.wieb.uscourts.gov/opinions/?file=&amp;id=576</t>
  </si>
  <si>
    <t>owner-dominated-plan-limitation</t>
  </si>
  <si>
    <t>The owner-dominated-plan restriction requires separate factual analysis.</t>
  </si>
  <si>
    <t>Subdivision 4 limits qualifying owner-dominated plans to reasonable support needs; subdivision 6 defines both plan and owner-employee. Do not equate sole ownership of a personal IRA with owning an employing business.</t>
  </si>
  <si>
    <t>domestic-support-divorce-exception</t>
  </si>
  <si>
    <t>The retirement exemption does not defeat specified support orders or divorce judgments.</t>
  </si>
  <si>
    <t>Subdivision 5 expressly excepts child support, family support, maintenance, annulment, divorce and legal separation. Ordinary unsecured creditors and family-law claims need different answers.</t>
  </si>
  <si>
    <t>affirmative-exemption-claim</t>
  </si>
  <si>
    <t>The state exemption generally must be affirmatively claimed.</t>
  </si>
  <si>
    <t>Section 815.18(6)(a) imposes claim procedures and timing; an account label alone is insufficient. Bankruptcy exemption scheduling is a separate procedural framework.</t>
  </si>
  <si>
    <t>https://uscode.house.gov/us/usc/119-124/t11/s522/</t>
  </si>
  <si>
    <t>fraud-and-lien-limits</t>
  </si>
  <si>
    <t>Fraud and lien rules independently constrain exemption claims.</t>
  </si>
  <si>
    <t>Section 815.18(10) permits denial for intentional creditor fraud; subsection (12) preserves specified secured/statutory-lien and purchase-price claims. No blanket safe seasoning period was identified in paragraph (j).</t>
  </si>
  <si>
    <t>bankruptcy-exemption-election</t>
  </si>
  <si>
    <t>Wisconsin is not an opt-out state; applicable exemption law still depends on domicile.</t>
  </si>
  <si>
    <t>The Klug decision states Wisconsin is not an opt-out state. Section 522(b) permits federal versus state/nonbankruptcy election subject to its domicile provisions. Do not describe present Wisconsin residence alone as determining the applicable exemption package.</t>
  </si>
  <si>
    <t>2021 decision and 2026 federal law</t>
  </si>
  <si>
    <t>In re Klug, No.21-10532-cjf (2021-09-16), p.6; fetched 2026-10-31</t>
  </si>
  <si>
    <t>https://www.govinfo.gov/content/pkg/USCOURTS-wiwb-1_21-bk-10532/pdf/USCOURTS-wiwb-1_21-bk-10532-0.pdf</t>
  </si>
  <si>
    <t>federal-retirement-exemption-two-tracks</t>
  </si>
  <si>
    <t>The federal retirement-funds exemption is available within both election tracks.</t>
  </si>
  <si>
    <t>Section 522(b)(3)(C) applies in the state/nonbankruptcy track; §522(d)(12) in the federal track. Both list §408A accounts and require retirement funds. They are not Wisconsin's ordinary execution exemption.</t>
  </si>
  <si>
    <t>2026; federal text through 2026-10-15</t>
  </si>
  <si>
    <t>11 USC §522; OLRC through PL119-124 (2026-10-15), fetched 2026-10-31</t>
  </si>
  <si>
    <t>https://www.govinfo.gov/content/pkg/USREPORTS-573/pdf/USREPORTS-573-122.pdf</t>
  </si>
  <si>
    <t>federal-ira-cap-scope</t>
  </si>
  <si>
    <t>The federal bankruptcy IRA cap is not an ordinary Wisconsin execution limit.</t>
  </si>
  <si>
    <t>Section522(n) addresses aggregate specified §408/408A IRA assets exempted under §522, excludes SEP §408(k) and SIMPLE §408(p) accounts, and disregards amounts attributable to the enumerated employer-plan rollover provisions and their earnings. It also permits an interests-of-justice increase. Preserve source tracing; an IRA-to-IRA transfer or Roth conversion does not by itself establish the enumerated carve-out. Wisconsin §815.18(3)(j) has no general dollar ceiling, but its use in bankruptcy and any federal cap interaction require separate legal analysis. No dollar cap or blanket Wisconsin bankruptcy exemption is supplied here.</t>
  </si>
  <si>
    <t>estate-exclusion-distinct-from-exemption</t>
  </si>
  <si>
    <t>Bankruptcy-estate exclusion requires a separate legal basis.</t>
  </si>
  <si>
    <t>Section 541(c)(2) concerns enforceable transfer restrictions on a beneficial interest in a trust. A Wisconsin execution exemption alone does not establish that a particular IRA never enters the estate; no Wisconsin-wide Roth exclusion is asserted.</t>
  </si>
  <si>
    <t>11 USC §541; OLRC through PL119-124 (2026-10-15), fetched 2026-10-31</t>
  </si>
  <si>
    <t>https://uscode.house.gov/us/usc/119-124/t11/s541/</t>
  </si>
  <si>
    <t>clark-inherited-federal-exemption</t>
  </si>
  <si>
    <t>Clark denies the federal retirement-funds exemption for funds held in inherited-IRA status.</t>
  </si>
  <si>
    <t>Clark v. Rameker held funds in the daughter's inherited IRA were not retirement funds under §522(b)(3)(C); footnote1 identifies the identical §522(d)(12) federal-track exemption. The case involved a Traditional IRA, and the opinion discusses inherited Traditional and Roth accounts. It does not resolve all Wisconsin state exemptions or other protection routes. A surviving spouse's validly completed own-IRA treatment is a different account-status question; marriage alone or retention of inherited titling does not establish that treatment. Historical distribution descriptions are not current beneficiary instructions.</t>
  </si>
  <si>
    <t>2014 holding; checked 2026-10-31</t>
  </si>
  <si>
    <t>Clark v. Rameker, 573 U.S.122 (2014), pp.124-127 and footnote1; fetched 2026-10-31</t>
  </si>
  <si>
    <t>marital-property-ownership</t>
  </si>
  <si>
    <t>IRA titling alone does not extinguish Wisconsin marital-property rights.</t>
  </si>
  <si>
    <t>Section 766.31 presumes marital property subject to exceptions and grants an undivided half interest in the marital portion, not necessarily half of every account. Contributions, classification date, agreements and tracing matter. Income and appreciation rules differ. Ownership is not a creditor exemption.</t>
  </si>
  <si>
    <t>Wis. Stat. §766.31; official compilation published 2026-10-01, independently fetched 2026-10-31</t>
  </si>
  <si>
    <t>https://docs.legis.wisconsin.gov/statutes/statutes/766/31</t>
  </si>
  <si>
    <t>rollover-marital-terminable-interest</t>
  </si>
  <si>
    <t>Plan-derived IRA assets have a specific predeceasing-spouse rule.</t>
  </si>
  <si>
    <t>Subject to the statutory exception, §766.62(5) terminates the nonemployee spouse's marital interest when that spouse dies first in a deferred employment benefit and IRA assets traceable to its rollover. Do not apply this automatically to all contributory IRA assets.</t>
  </si>
  <si>
    <t>Wis. Stat. §766.62; official compilation published 2026-10-01, independently fetched 2026-10-31</t>
  </si>
  <si>
    <t>https://docs.legis.wisconsin.gov/statutes/statutes/766/62</t>
  </si>
  <si>
    <t>divorce-inherited-property-hardship</t>
  </si>
  <si>
    <t>Inherited property normally escapes division, subject to the statutory hardship exception.</t>
  </si>
  <si>
    <t>Section 767.61(2) expressly includes qualifying death-derived IRA payments; subsection (2)(b) permits division for hardship to the other spouse or children. Other property has an equal-division presumption subject to factors. Chapter 766 ownership classification is not a complete divorce-allocation rule.</t>
  </si>
  <si>
    <t>Wis. Stat. §767.61; official compilation published 2026-10-01, independently fetched 2026-10-31</t>
  </si>
  <si>
    <t>https://docs.legis.wisconsin.gov/statutes/statutes/767/vii/61</t>
  </si>
  <si>
    <t>divorce-beneficiary-revocation</t>
  </si>
  <si>
    <t>Revocation on divorce has scope limits and exceptions.</t>
  </si>
  <si>
    <t>Section 854.15 generally revokes covered revocable pre-divorce dispositions to a former spouse and certain relatives. Instruments, court orders, agreements, contrary intent and other enumerated exceptions matter. Check the governing instrument and update designations; do not promise automatic cancellation for every retirement wrapper.</t>
  </si>
  <si>
    <t>Wis. Stat. §854.15; official compilation published 2026-10-01, independently fetched 2026-10-31</t>
  </si>
  <si>
    <t>https://docs.legis.wisconsin.gov/statutes/statutes/854/15</t>
  </si>
  <si>
    <t>https://docs.legis.wisconsin.gov/statutes/statutes/854/01</t>
  </si>
  <si>
    <t>beneficiary-marital-remedy</t>
  </si>
  <si>
    <t>A beneficiary designation may face a surviving spouse's marital-property claim.</t>
  </si>
  <si>
    <t>Section 766.70(6)(b) provides a recipient-directed remedy for specified unilateral marital-property gifts effective at death. It includes a one-year filing limit. A probate objection is not automatically the required action; Estate of Joyce demonstrates this procedural trap.</t>
  </si>
  <si>
    <t>2026 statute; 2008 appellate decision</t>
  </si>
  <si>
    <t>Wis. Stat. §766.70; official compilation published 2026-10-01, independently fetched 2026-10-31</t>
  </si>
  <si>
    <t>https://docs.legis.wisconsin.gov/statutes/statutes/766/70/6</t>
  </si>
  <si>
    <t>https://www.wicourts.gov/ca/opinions/07/pdf/07-1751.pdf</t>
  </si>
  <si>
    <t>wisconsin-estate-tax</t>
  </si>
  <si>
    <t>No Wisconsin estate tax for deaths after December 31, 2007.</t>
  </si>
  <si>
    <t>DOR expressly confirms this date-of-death rule. It does not eliminate federal estate tax, fiduciary income-tax returns or other states' potentially applicable taxes. No exemption threshold or rate table is needed for Wisconsin's absent current levy.</t>
  </si>
  <si>
    <t>Deaths after 2007-12-31</t>
  </si>
  <si>
    <t>Wisconsin DOR, Estates, Trusts, and Fiduciaries, Q1; fetched 2026-10-31</t>
  </si>
  <si>
    <t>https://www.revenue.wi.gov/Pages/FAQS/ise-estate.aspx</t>
  </si>
  <si>
    <t>wisconsin-inheritance-tax</t>
  </si>
  <si>
    <t>No Wisconsin inheritance tax for deaths on or after January 1, 1992.</t>
  </si>
  <si>
    <t>This is a death-transfer-tax conclusion, not a determination that every inherited-IRA distribution is income-tax-free.</t>
  </si>
  <si>
    <t>Deaths on or after 1992-01-01</t>
  </si>
  <si>
    <t>wisconsin-gift-tax</t>
  </si>
  <si>
    <t>No Wisconsin gift tax for gifts on or after January 1, 1992.</t>
  </si>
  <si>
    <t>State gift-tax absence does not authorize giving away a spouse's marital property or make a lifetime IRA withdrawal federally tax-free.</t>
  </si>
  <si>
    <t>Gifts on or after 1992-01-01</t>
  </si>
  <si>
    <t>wi-residency-domicile</t>
  </si>
  <si>
    <t>Wisconsin legal residence follows domicile, including during physical absence.</t>
  </si>
  <si>
    <t>DOR defines the permanent home to which a person intends to return; only one domicile exists at a time. Evidence includes where one lives, votes, registers vehicles and owns/rents property. Do not substitute a mailing address or asserted 183-day safe harbor for this test.</t>
  </si>
  <si>
    <t>DOR legal checkpoint 2026-10-21</t>
  </si>
  <si>
    <t>DOR Legal Residence/Domicile FAQ2-3</t>
  </si>
  <si>
    <t>https://www.revenue.wi.gov/Pages/FAQS/pcs-domicile.aspx</t>
  </si>
  <si>
    <t>wi-residency-changing-domicile</t>
  </si>
  <si>
    <t>Abandon old domicile, establish new intent and actions, and be physically present there.</t>
  </si>
  <si>
    <t>All three elements must exist. A temporary trip or absence to complete a transaction does not change domicile if return is intended. A paper move is insufficient.</t>
  </si>
  <si>
    <t>2025 return publication; legal checkpoint 2026-01-27</t>
  </si>
  <si>
    <t>DOR Publication122 (1/26), definitions pp5-6</t>
  </si>
  <si>
    <t>https://www.revenue.wi.gov/DOR%20Publications/pb122.pdf</t>
  </si>
  <si>
    <t>wi-residency-snowbird</t>
  </si>
  <si>
    <t>Seasonal presence elsewhere does not itself create part-year status.</t>
  </si>
  <si>
    <t>Part-year status requires a change of domicile during the year. Domicile can remain Wisconsin despite winter residence elsewhere; there is no month-by-month election simply based on time away.</t>
  </si>
  <si>
    <t>Current FAQ fetched 2026-10-31; examples may be 2025</t>
  </si>
  <si>
    <t>DOR Retired Persons FAQ3, February4,2026 checkpoint</t>
  </si>
  <si>
    <t>https://www.revenue.wi.gov/pages/faqs/pcs-retired.aspx</t>
  </si>
  <si>
    <t>wi-partyear-ira-allocation</t>
  </si>
  <si>
    <t>Taxable IRA distributions received during Wisconsin residence enter Wisconsin income.</t>
  </si>
  <si>
    <t>The 2025 Form 1NPR instructions leave the Wisconsin IRA-distribution column blank for nonresidents and include taxable distributions received during residence for part-year residents. Applying this general rule to a completed taxable IRA conversion is an inference. Allocation follows the distributions received, not a fraction based on months of residence.</t>
  </si>
  <si>
    <t>2025 instructions; 2026 currentness pending</t>
  </si>
  <si>
    <t>2025 Form1NPR instructions p20, line9 columnB</t>
  </si>
  <si>
    <t>https://www.revenue.wi.gov/TaxForms2025/2025-Form1NPR-Inst.pdf</t>
  </si>
  <si>
    <t>wi-nonresident-qualified-retirement</t>
  </si>
  <si>
    <t>Former Wisconsin employment does not make qualified retirement distributions Wisconsin-source taxable income to a nonresident.</t>
  </si>
  <si>
    <t>DOR expressly excludes qualified-plan/deferred-compensation distributions to nonresidents regardless of where services were performed. IRA treatment is also explicit in Form 1NPR line 9. Nonqualified arrangements require separate tests; this is not a blanket exclusion for all deferred pay.</t>
  </si>
  <si>
    <t>Publication 01/26; legal checkpoint 2026-01-27</t>
  </si>
  <si>
    <t>DOR Publication122 part4.I(2), p21</t>
  </si>
  <si>
    <t>wi-federal-nonresident-retirement-protection</t>
  </si>
  <si>
    <t>4 USC 114 protects qualifying retirement income of nonresidents/nondomiciliaries.</t>
  </si>
  <si>
    <t>Section 114(a) prevents a state or its political subdivisions from imposing income tax when the individual is neither resident nor domiciliary under that state's law. It does not protect income received during residence or decide domicile for the taxpayer.</t>
  </si>
  <si>
    <t>Federal text through Public Law 119-120, 2026-10-07</t>
  </si>
  <si>
    <t>OLRC4USC114(a),(b)(3), throughPL119-134</t>
  </si>
  <si>
    <t>https://uscode.house.gov/us/usc/119-134/t4/s114/</t>
  </si>
  <si>
    <t>wi-federal-ira-versus-nonqualified-scope</t>
  </si>
  <si>
    <t>Federal nonresident protection expressly covers individual retirement plans without a ten-year-installment condition.</t>
  </si>
  <si>
    <t>Section 114(b)(1)(E) covers individual retirement plans under IRC 7701(a)(37). The periodic-payment conditions in subsection (I) concern specified nonqualified arrangements; that subsection also provides an alternative for qualifying post-termination excess-benefit arrangements. Applying the IRA category to a taxable personal IRA conversion requires genuine nonresidency and remains an inference from the statutory source category.</t>
  </si>
  <si>
    <t>Federal text through 2026-10-07</t>
  </si>
  <si>
    <t>OLRC4USC114(b)(1)(E),(I)</t>
  </si>
  <si>
    <t>wi-wage-reciprocity</t>
  </si>
  <si>
    <t>Illinois, Indiana, Kentucky and Michigan; employee compensation only.</t>
  </si>
  <si>
    <t>DOR lists four agreements. Minnesota and Iowa are not listed. Reciprocity does not determine IRA-conversion or retirement-income taxation; use resident-period rules and 4 USC 114 instead. Other income and applicable local taxes must be evaluated separately.</t>
  </si>
  <si>
    <t>Publication 01/26; checked 2026-10-31</t>
  </si>
  <si>
    <t>DOR Publication121 (1/26), parts2-3</t>
  </si>
  <si>
    <t>https://www.revenue.wi.gov/DOR%20Publications/pb121.pdf</t>
  </si>
  <si>
    <t>wi-moving-529-outbound-exception</t>
  </si>
  <si>
    <t>Outbound Wisconsin-to-other-state 529 addback does not apply to a nonresident.</t>
  </si>
  <si>
    <t>DOR FAQ 12 specifically addresses a distribution made to a nonresident. If there is no other Wisconsin-source income, it says no Wisconsin return is required. Do not expand this answer to unrelated prior-resident addbacks or waive federal rollover conditions.</t>
  </si>
  <si>
    <t>FAQ legal checkpoint 2026-01-07</t>
  </si>
  <si>
    <t>DOR College Savings Accounts FAQ12, January7,2026</t>
  </si>
  <si>
    <t>wi-moving-in-retirement-origin</t>
  </si>
  <si>
    <t>Out-of-state account origin is not itself a Wisconsin exemption.</t>
  </si>
  <si>
    <t>Publication 126 starts with federally taxable retirement benefits and then applies Wisconsin exceptions. Its example taxes an IRA at a Florida bank established before the owner moved to Wisconsin. The rule does not resolve special state-only basis recovery.</t>
  </si>
  <si>
    <t>2025 examples in January 2026 publication</t>
  </si>
  <si>
    <t>DOR Publication126 (1/26), part3 example2</t>
  </si>
  <si>
    <t>gap-retirement-subtraction-later-clarification</t>
  </si>
  <si>
    <t>Wisconsin's retirement-income subtraction was clarified by legislation effective April 4, 2026.</t>
  </si>
  <si>
    <t>Under Wis. Stat. §71.05(6)(b)54m., an eligible individual must be at least 67 before the tax year closes. The annual limit is $24,000; joint filers both at least 67 may claim up to $48,000 combined regardless of which spouse received the qualifying income. Claiming this subtraction prevents claiming credits listed in §71.07 for that year, including eligible carryovers. For a part-year resident, the individual limit is $24,000 multiplied by the ratio of that individual's Wisconsin-taxable wages, salary, tips, unearned income and net trade-or-business earnings to that individual's total corresponding income. Nonresidents cannot claim it. These limits do not establish the tax treatment of every payment or allow subtraction of already-exempt income.</t>
  </si>
  <si>
    <t>2025 Wis. Act 174 effective 2026-04-04</t>
  </si>
  <si>
    <t>Wisconsin DOR, Wisconsin Tax Bulletin233,April2026,p.4; fetched2026-10-31</t>
  </si>
  <si>
    <t>https://www.revenue.wi.gov/WisconsinTaxBulletin/233-04-30-WTB.pdf</t>
  </si>
  <si>
    <t>https://docs.legis.wisconsin.gov/2025/related/acts/174 | https://docs.legis.wisconsin.gov/statutes/statutes/71/i/05/6/b/54m | https://www.revenue.wi.gov/Pages/TaxPro/2026/TaxPractitonerFall2025QandA.aspx</t>
  </si>
  <si>
    <t>gap-october-bulletin-withholding-handoff</t>
  </si>
  <si>
    <t>Wisconsin DOR's October 2026 bulletin announces updated withholding guidance.</t>
  </si>
  <si>
    <t>Wisconsin Tax Bulletin 235 announces the 2026 Withholding Tax Update. Its listed topics include retirement and pension payments exempt from income-tax withholding and filing requirements for Form 1099-R with Wisconsin withholding. The announcement alone does not determine whether a particular IRA payment is taxable or whether withholding is required.</t>
  </si>
  <si>
    <t>2026-10-30 bulletin</t>
  </si>
  <si>
    <t>Wisconsin DOR,Wisconsin Tax Bulletin235,October2026,p.7; fetched2026-10-31 via official index</t>
  </si>
  <si>
    <t>https://www.revenue.wi.gov/WisconsinTaxBulletin/235-10-30-WTB.pdf</t>
  </si>
  <si>
    <t>https://www.revenue.wi.gov/Pages/ISE/wtb-2026.aspx</t>
  </si>
  <si>
    <t>gap-medicaid-memo-amendment</t>
  </si>
  <si>
    <t>Wisconsin Medicaid removed the original-funding test for an ineligible spouse's individual retirement annuity, but not the inherited-IRA exclusion.</t>
  </si>
  <si>
    <t>Under Wisconsin DHS's May 19, 2026 clarification, an individual retirement annuity owned by an ineligible spouse is disregarded as an asset without verifying its original funding. In this rule, the ineligible spouse is the EBD or long-term-care applicant/member's spouse who is not requesting full-benefit Medicaid. Inherited IRAs, including inherited individual retirement annuities, do not receive this retirement-fund exemption. The asset disregard does not eliminate income or divestment rules. In long-term-care cases, applicable annuity disclosure and state remainder-beneficiary requirements remain; the handbook generally applies those requirements to annuities purchased or substantively changed after January 1, 2009.</t>
  </si>
  <si>
    <t>Original policy 2025-07-01; amendment 2026-05-19</t>
  </si>
  <si>
    <t>Wisconsin DHS,DMS Operations Memo25-11,amended2026-05-19,pp.1-2; fetched and p.2 visually rendered2026-10-31</t>
  </si>
  <si>
    <t>https://www.dhs.wisconsin.gov/sites/default/files/dam/public-memo/1/dms-ops-2025-11.pdf</t>
  </si>
  <si>
    <t>https://www.emhandbooks.wisconsin.gov/meh-ebd/policy_files/16/16.11.htm | https://www.emhandbooks.wisconsin.gov/meh-ebd/policy_files/16/16.12.htm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</si>
</sst>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quot;$&quot;#,##0.00\);&quot;$&quot;0.00"/>
  </numFmts>
  <fonts count="9">
    <font>
      <sz val="11"/>
      <name val="Carlito"/>
    </font>
    <font>
      <sz val="11"/>
      <color rgb="FF283B33"/>
      <name val="Arial"/>
    </font>
    <font>
      <b/>
      <sz val="16"/>
      <color rgb="FF234A3F"/>
      <name val="Arial"/>
    </font>
    <font>
      <b/>
      <sz val="11"/>
      <color rgb="FFFFFFFF"/>
      <name val="Arial"/>
    </font>
    <font>
      <b/>
      <sz val="13"/>
      <color rgb="FF234A3F"/>
      <name val="Arial"/>
    </font>
    <font>
      <sz val="11"/>
      <color rgb="FF0000CC"/>
      <name val="Arial"/>
    </font>
    <font>
      <sz val="11"/>
      <color rgb="FF52665C"/>
      <name val="Arial"/>
    </font>
    <font>
      <b/>
      <sz val="10"/>
      <color rgb="FF283B33"/>
      <name val="Arial"/>
    </font>
    <font>
      <sz val="10"/>
      <color rgb="FF283B33"/>
      <name val="Arial"/>
    </font>
  </fonts>
  <fills count="4">
    <fill>
      <patternFill patternType="none"/>
    </fill>
    <fill>
      <patternFill patternType="gray125"/>
    </fill>
    <fill>
      <patternFill patternType="solid">
        <fgColor rgb="FF234A3F"/>
      </patternFill>
    </fill>
    <fill>
      <patternFill patternType="solid">
        <fgColor rgb="FFFFF2CB"/>
      </patternFill>
    </fill>
  </fills>
  <borders count="2">
    <border>
      <left/>
      <right/>
      <top/>
      <bottom/>
      <diagonal/>
    </border>
    <border>
      <left/>
      <right/>
      <top/>
      <bottom style="thin">
        <color rgb="FFBFCDBF"/>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2" fillId="0" borderId="1" xfId="0" applyFont="1" applyBorder="1" applyAlignment="1">
      <alignment vertical="center"/>
    </xf>
    <xf numFmtId="0" fontId="1" fillId="0" borderId="1" xfId="0" applyFont="1" applyBorder="1" applyAlignment="1">
      <alignment vertical="center"/>
    </xf>
    <xf numFmtId="0" fontId="3" fillId="2" borderId="0" xfId="0" applyFont="1" applyFill="1" applyAlignment="1">
      <alignment horizontal="center" vertical="center" wrapText="1"/>
    </xf>
    <xf numFmtId="164" fontId="1" fillId="0" borderId="0" xfId="0" applyNumberFormat="1" applyFont="1" applyAlignment="1">
      <alignment vertical="center"/>
    </xf>
    <xf numFmtId="164" fontId="4" fillId="0" borderId="0" xfId="0" applyNumberFormat="1" applyFont="1" applyAlignment="1">
      <alignment vertical="center"/>
    </xf>
    <xf numFmtId="164" fontId="5" fillId="3" borderId="0" xfId="0" applyNumberFormat="1" applyFont="1" applyFill="1" applyAlignment="1">
      <alignment vertical="center"/>
    </xf>
    <xf numFmtId="0" fontId="1" fillId="0" borderId="0" xfId="0" applyFont="1" applyAlignment="1">
      <alignment horizontal="right" vertical="center" wrapText="1"/>
    </xf>
    <xf numFmtId="0" fontId="6" fillId="0" borderId="0" xfId="0" applyFont="1" applyAlignment="1">
      <alignment vertical="center" wrapText="1"/>
    </xf>
    <xf numFmtId="10" fontId="1" fillId="0" borderId="0" xfId="0" applyNumberFormat="1" applyFont="1" applyAlignment="1">
      <alignment vertical="center"/>
    </xf>
    <xf numFmtId="0" fontId="7" fillId="0" borderId="0" xfId="0" applyFont="1" applyAlignment="1">
      <alignment vertical="top" wrapText="1"/>
    </xf>
    <xf numFmtId="0" fontId="8" fillId="0" borderId="0" xfId="0" applyFont="1" applyAlignment="1">
      <alignment vertical="top" wrapText="1"/>
    </xf>
  </cellXfs>
  <cellStyles count="1">
    <cellStyle name="Normal" xfId="0" builtinId="0"/>
  </cellStyles>
  <dxfs count="2">
    <dxf>
      <font>
        <b/>
        <color rgb="FF9C2424"/>
      </font>
      <fill>
        <patternFill patternType="solid">
          <bgColor rgb="FFFBE8E5"/>
        </patternFill>
      </fill>
    </dxf>
    <dxf>
      <font>
        <b/>
        <color rgb="FF9C2424"/>
      </font>
      <fill>
        <patternFill patternType="solid">
          <bgColor rgb="FFFBE8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34A3F"/>
  </sheetPr>
  <dimension ref="A1:E27"/>
  <sheetViews>
    <sheetView showGridLines="0" tabSelected="1" workbookViewId="0"/>
  </sheetViews>
  <sheetFormatPr defaultRowHeight="14"/>
  <cols>
    <col min="1" max="1" width="47" customWidth="1"/>
    <col min="2" max="3" width="25" customWidth="1"/>
    <col min="4" max="4" width="3" customWidth="1"/>
    <col min="5" max="5" width="65" customWidth="1"/>
  </cols>
  <sheetData>
    <row r="1" spans="1:5" ht="25" customHeight="1">
      <c r="A1" s="1"/>
      <c r="B1" s="1"/>
      <c r="C1" s="1"/>
      <c r="D1" s="1"/>
      <c r="E1" s="1"/>
    </row>
    <row r="2" spans="1:5" ht="25" customHeight="1">
      <c r="A2" s="2" t="s">
        <v>0</v>
      </c>
      <c r="B2" s="3"/>
      <c r="C2" s="3"/>
      <c r="D2" s="1"/>
      <c r="E2" s="1"/>
    </row>
    <row r="3" spans="1:5" ht="25" customHeight="1">
      <c r="A3" s="1" t="s">
        <v>1</v>
      </c>
      <c r="B3" s="1"/>
      <c r="C3" s="1"/>
      <c r="D3" s="1"/>
      <c r="E3" s="1"/>
    </row>
    <row r="4" spans="1:5" ht="62" customHeight="1">
      <c r="A4" s="4" t="s">
        <v>2</v>
      </c>
      <c r="B4" s="4" t="s">
        <v>3</v>
      </c>
      <c r="C4" s="4" t="s">
        <v>4</v>
      </c>
      <c r="D4" s="1"/>
      <c r="E4" s="9" t="s">
        <v>5</v>
      </c>
    </row>
    <row r="5" spans="1:5" ht="32" customHeight="1">
      <c r="A5" s="1" t="s">
        <v>6</v>
      </c>
      <c r="B5" s="6">
        <f>IF(B12="Valid",MIN(B11,B16),"n.a.")</f>
        <v>6000</v>
      </c>
      <c r="C5" s="6">
        <f>IF(C12="Valid",MIN(C11,C16),"n.a.")</f>
        <v>8000</v>
      </c>
      <c r="D5" s="1"/>
      <c r="E5" s="1"/>
    </row>
    <row r="6" spans="1:5" ht="32" customHeight="1">
      <c r="A6" s="1" t="s">
        <v>7</v>
      </c>
      <c r="B6" s="6">
        <f>IF(B12="Valid",B11-B5,"n.a.")</f>
        <v>4000</v>
      </c>
      <c r="C6" s="6">
        <f>IF(C12="Valid",C11-C5,"n.a.")</f>
        <v>12000</v>
      </c>
      <c r="D6" s="1"/>
      <c r="E6" s="1"/>
    </row>
    <row r="7" spans="1:5" ht="25" customHeight="1">
      <c r="A7" s="1"/>
      <c r="B7" s="1"/>
      <c r="C7" s="1"/>
      <c r="D7" s="1"/>
      <c r="E7" s="1"/>
    </row>
    <row r="8" spans="1:5" ht="25" customHeight="1">
      <c r="A8" s="1"/>
      <c r="B8" s="1"/>
      <c r="C8" s="1"/>
      <c r="D8" s="1"/>
      <c r="E8" s="1"/>
    </row>
    <row r="9" spans="1:5" ht="64" customHeight="1">
      <c r="A9" s="4" t="s">
        <v>8</v>
      </c>
      <c r="B9" s="4" t="s">
        <v>9</v>
      </c>
      <c r="C9" s="4" t="s">
        <v>10</v>
      </c>
      <c r="D9" s="1"/>
      <c r="E9" s="9" t="s">
        <v>11</v>
      </c>
    </row>
    <row r="10" spans="1:5" ht="25" customHeight="1">
      <c r="A10" s="1" t="s">
        <v>12</v>
      </c>
      <c r="B10" s="7">
        <v>18000</v>
      </c>
      <c r="C10" s="7">
        <v>40000</v>
      </c>
      <c r="D10" s="1"/>
      <c r="E10" s="1"/>
    </row>
    <row r="11" spans="1:5" ht="25" customHeight="1">
      <c r="A11" s="1" t="s">
        <v>13</v>
      </c>
      <c r="B11" s="7">
        <v>10000</v>
      </c>
      <c r="C11" s="7">
        <v>20000</v>
      </c>
      <c r="D11" s="1"/>
      <c r="E11" s="1"/>
    </row>
    <row r="12" spans="1:5" ht="42" customHeight="1">
      <c r="A12" s="1" t="s">
        <v>14</v>
      </c>
      <c r="B12" s="8" t="str">
        <f>IF(COUNT(B10:B11)&lt;&gt;2,"Enter two numbers",IF(MIN(B10:B11)&lt;0,"Use nonnegative amounts","Valid"))</f>
        <v>Valid</v>
      </c>
      <c r="C12" s="8" t="str">
        <f>IF(COUNT(C10:C11)&lt;&gt;2,"Enter two numbers",IF(MIN(C10:C11)&lt;0,"Use nonnegative amounts","Valid"))</f>
        <v>Valid</v>
      </c>
      <c r="D12" s="1"/>
      <c r="E12" s="1"/>
    </row>
    <row r="13" spans="1:5" ht="25" customHeight="1">
      <c r="A13" s="1"/>
      <c r="B13" s="1"/>
      <c r="C13" s="1"/>
      <c r="D13" s="1"/>
      <c r="E13" s="1"/>
    </row>
    <row r="14" spans="1:5" ht="25" customHeight="1">
      <c r="A14" s="1"/>
      <c r="B14" s="1"/>
      <c r="C14" s="1"/>
      <c r="D14" s="1"/>
      <c r="E14" s="1"/>
    </row>
    <row r="15" spans="1:5" ht="60" customHeight="1">
      <c r="A15" s="1" t="s">
        <v>15</v>
      </c>
      <c r="B15" s="5">
        <v>24000</v>
      </c>
      <c r="C15" s="5">
        <v>48000</v>
      </c>
      <c r="D15" s="1"/>
      <c r="E15" s="9" t="s">
        <v>16</v>
      </c>
    </row>
    <row r="16" spans="1:5" ht="25" customHeight="1">
      <c r="A16" s="1" t="s">
        <v>17</v>
      </c>
      <c r="B16" s="5">
        <f>IF(B12="Valid",MAX(B15-B10,0),"n.a.")</f>
        <v>6000</v>
      </c>
      <c r="C16" s="5">
        <f>IF(C12="Valid",MAX(C15-C10,0),"n.a.")</f>
        <v>8000</v>
      </c>
      <c r="D16" s="1"/>
      <c r="E16" s="1"/>
    </row>
    <row r="17" spans="1:5" ht="25" customHeight="1">
      <c r="A17" s="1"/>
      <c r="B17" s="1"/>
      <c r="C17" s="1"/>
      <c r="D17" s="1"/>
      <c r="E17" s="1"/>
    </row>
    <row r="18" spans="1:5" ht="25" customHeight="1">
      <c r="A18" s="1"/>
      <c r="B18" s="1"/>
      <c r="C18" s="1"/>
      <c r="D18" s="1"/>
      <c r="E18" s="1"/>
    </row>
    <row r="19" spans="1:5" ht="94" customHeight="1">
      <c r="A19" s="1"/>
      <c r="B19" s="1"/>
      <c r="C19" s="1"/>
      <c r="D19" s="1"/>
      <c r="E19" s="9" t="s">
        <v>18</v>
      </c>
    </row>
    <row r="20" spans="1:5" ht="27" customHeight="1">
      <c r="A20" s="9" t="s">
        <v>19</v>
      </c>
      <c r="B20" s="1"/>
      <c r="C20" s="1"/>
      <c r="D20" s="1"/>
      <c r="E20" s="1"/>
    </row>
    <row r="21" spans="1:5" ht="50" customHeight="1">
      <c r="A21" s="9" t="s">
        <v>20</v>
      </c>
      <c r="B21" s="1"/>
      <c r="C21" s="1"/>
      <c r="D21" s="1"/>
      <c r="E21" s="1"/>
    </row>
    <row r="22" spans="1:5" ht="25" customHeight="1">
      <c r="A22" s="1"/>
      <c r="B22" s="1"/>
      <c r="C22" s="1"/>
      <c r="D22" s="1"/>
      <c r="E22" s="1"/>
    </row>
    <row r="23" spans="1:5" ht="50" customHeight="1">
      <c r="A23" s="9" t="s">
        <v>21</v>
      </c>
      <c r="B23" s="1"/>
      <c r="C23" s="1"/>
      <c r="D23" s="1"/>
      <c r="E23" s="1"/>
    </row>
    <row r="24" spans="1:5" ht="25" customHeight="1">
      <c r="A24" s="1"/>
      <c r="B24" s="1"/>
      <c r="C24" s="1"/>
      <c r="D24" s="1"/>
      <c r="E24" s="1"/>
    </row>
    <row r="25" spans="1:5" ht="25" customHeight="1">
      <c r="A25" s="1"/>
      <c r="B25" s="1"/>
      <c r="C25" s="1"/>
      <c r="D25" s="1"/>
      <c r="E25" s="1"/>
    </row>
    <row r="26" spans="1:5" ht="82" customHeight="1">
      <c r="A26" s="1"/>
      <c r="B26" s="1"/>
      <c r="C26" s="1"/>
      <c r="D26" s="1"/>
      <c r="E26" s="9" t="s">
        <v>22</v>
      </c>
    </row>
    <row r="27" spans="1:5" ht="25" customHeight="1">
      <c r="A27" s="1"/>
      <c r="B27" s="1"/>
      <c r="C27" s="1"/>
      <c r="D27" s="1"/>
      <c r="E27" s="1"/>
    </row>
  </sheetData>
  <conditionalFormatting sqref="B12:C12">
    <cfRule type="cellIs" dxfId="1" priority="1" operator="notEqual">
      <formula>"Valid"</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16B58"/>
  </sheetPr>
  <dimension ref="A1:G27"/>
  <sheetViews>
    <sheetView showGridLines="0" workbookViewId="0"/>
  </sheetViews>
  <sheetFormatPr defaultRowHeight="14"/>
  <cols>
    <col min="1" max="1" width="34" customWidth="1"/>
    <col min="2" max="3" width="24" customWidth="1"/>
    <col min="4" max="7" width="21" customWidth="1"/>
  </cols>
  <sheetData>
    <row r="1" spans="1:7" ht="25" customHeight="1">
      <c r="A1" s="1"/>
      <c r="B1" s="1"/>
      <c r="C1" s="1"/>
      <c r="D1" s="1"/>
      <c r="E1" s="1"/>
      <c r="F1" s="1"/>
      <c r="G1" s="1"/>
    </row>
    <row r="2" spans="1:7" ht="25" customHeight="1">
      <c r="A2" s="2" t="s">
        <v>23</v>
      </c>
      <c r="B2" s="3"/>
      <c r="C2" s="3"/>
      <c r="D2" s="3"/>
      <c r="E2" s="3"/>
      <c r="F2" s="3"/>
      <c r="G2" s="3"/>
    </row>
    <row r="3" spans="1:7" ht="25" customHeight="1">
      <c r="A3" s="1" t="s">
        <v>24</v>
      </c>
      <c r="B3" s="1"/>
      <c r="C3" s="1"/>
      <c r="D3" s="1"/>
      <c r="E3" s="1"/>
      <c r="F3" s="1"/>
      <c r="G3" s="1"/>
    </row>
    <row r="4" spans="1:7" ht="38" customHeight="1">
      <c r="A4" s="4" t="s">
        <v>25</v>
      </c>
      <c r="B4" s="4" t="s">
        <v>26</v>
      </c>
      <c r="C4" s="4" t="s">
        <v>27</v>
      </c>
      <c r="D4" s="1"/>
      <c r="E4" s="1" t="s">
        <v>28</v>
      </c>
      <c r="F4" s="1"/>
      <c r="G4" s="1"/>
    </row>
    <row r="5" spans="1:7" ht="25" customHeight="1">
      <c r="A5" s="1" t="s">
        <v>29</v>
      </c>
      <c r="B5" s="6">
        <f>IF(B11="Valid",ROUND(SUM(E15:E18),2),"n.a.")</f>
        <v>1624.01</v>
      </c>
      <c r="C5" s="6">
        <f>IF(C11="Valid",ROUND(SUM(G15:G18),2),"n.a.")</f>
        <v>2576.46</v>
      </c>
      <c r="D5" s="1"/>
      <c r="E5" s="1" t="s">
        <v>30</v>
      </c>
      <c r="F5" s="1"/>
      <c r="G5" s="1"/>
    </row>
    <row r="6" spans="1:7" ht="25" customHeight="1">
      <c r="A6" s="1" t="s">
        <v>31</v>
      </c>
      <c r="B6" s="6"/>
      <c r="C6" s="6">
        <f>IF(AND(B11="Valid",C11="Valid"),ROUND(C5-B5,2),"n.a.")</f>
        <v>952.45</v>
      </c>
      <c r="D6" s="1"/>
      <c r="E6" s="1" t="s">
        <v>32</v>
      </c>
      <c r="F6" s="1"/>
      <c r="G6" s="1"/>
    </row>
    <row r="7" spans="1:7" ht="25" customHeight="1">
      <c r="A7" s="1"/>
      <c r="B7" s="1"/>
      <c r="C7" s="1"/>
      <c r="D7" s="1"/>
      <c r="E7" s="1"/>
      <c r="F7" s="1"/>
      <c r="G7" s="1"/>
    </row>
    <row r="8" spans="1:7" ht="25" customHeight="1">
      <c r="A8" s="1"/>
      <c r="B8" s="1"/>
      <c r="C8" s="1"/>
      <c r="D8" s="1"/>
      <c r="E8" s="1"/>
      <c r="F8" s="1"/>
      <c r="G8" s="1"/>
    </row>
    <row r="9" spans="1:7" ht="38" customHeight="1">
      <c r="A9" s="4" t="s">
        <v>8</v>
      </c>
      <c r="B9" s="4" t="s">
        <v>26</v>
      </c>
      <c r="C9" s="4" t="s">
        <v>27</v>
      </c>
      <c r="D9" s="1"/>
      <c r="E9" s="1" t="s">
        <v>33</v>
      </c>
      <c r="F9" s="1"/>
      <c r="G9" s="1"/>
    </row>
    <row r="10" spans="1:7" ht="25" customHeight="1">
      <c r="A10" s="1" t="s">
        <v>34</v>
      </c>
      <c r="B10" s="7">
        <v>40000</v>
      </c>
      <c r="C10" s="7">
        <v>60000</v>
      </c>
      <c r="D10" s="1"/>
      <c r="E10" s="1" t="s">
        <v>35</v>
      </c>
      <c r="F10" s="1"/>
      <c r="G10" s="1"/>
    </row>
    <row r="11" spans="1:7" ht="42" customHeight="1">
      <c r="A11" s="1" t="s">
        <v>14</v>
      </c>
      <c r="B11" s="8" t="str">
        <f>IF(COUNT(B10)&lt;&gt;1,"Enter a number",IF(OR(B10&lt;0,B10&gt;1000000),"Use 0 to 1,000,000","Valid"))</f>
        <v>Valid</v>
      </c>
      <c r="C11" s="8" t="str">
        <f>IF(COUNT(C10)&lt;&gt;1,"Enter a number",IF(OR(C10&lt;0,C10&gt;1000000),"Use 0 to 1,000,000","Valid"))</f>
        <v>Valid</v>
      </c>
      <c r="D11" s="1"/>
      <c r="E11" s="1" t="s">
        <v>36</v>
      </c>
      <c r="F11" s="1"/>
      <c r="G11" s="1"/>
    </row>
    <row r="12" spans="1:7" ht="25" customHeight="1">
      <c r="A12" s="1"/>
      <c r="B12" s="1"/>
      <c r="C12" s="1"/>
      <c r="D12" s="1"/>
      <c r="E12" s="1"/>
      <c r="F12" s="1"/>
      <c r="G12" s="1"/>
    </row>
    <row r="13" spans="1:7" ht="25" customHeight="1">
      <c r="A13" s="1"/>
      <c r="B13" s="1"/>
      <c r="C13" s="1"/>
      <c r="D13" s="1"/>
      <c r="E13" s="1"/>
      <c r="F13" s="1"/>
      <c r="G13" s="1"/>
    </row>
    <row r="14" spans="1:7" ht="38" customHeight="1">
      <c r="A14" s="4" t="s">
        <v>37</v>
      </c>
      <c r="B14" s="4" t="s">
        <v>38</v>
      </c>
      <c r="C14" s="4" t="s">
        <v>39</v>
      </c>
      <c r="D14" s="4" t="s">
        <v>40</v>
      </c>
      <c r="E14" s="4" t="s">
        <v>41</v>
      </c>
      <c r="F14" s="4" t="s">
        <v>42</v>
      </c>
      <c r="G14" s="4" t="s">
        <v>43</v>
      </c>
    </row>
    <row r="15" spans="1:7" ht="32" customHeight="1">
      <c r="A15" s="5">
        <v>0</v>
      </c>
      <c r="B15" s="5">
        <v>15110</v>
      </c>
      <c r="C15" s="10">
        <v>3.5000000000000003E-2</v>
      </c>
      <c r="D15" s="5">
        <f>IF($B$11="Valid",MAX(0,MIN($B$10,B15)-A15),"n.a.")</f>
        <v>15110</v>
      </c>
      <c r="E15" s="5">
        <f>IF($B$11="Valid",D15*$C15,"n.a.")</f>
        <v>528.85</v>
      </c>
      <c r="F15" s="5">
        <f>IF($C$11="Valid",MAX(0,MIN($C$10,B15)-A15),"n.a.")</f>
        <v>15110</v>
      </c>
      <c r="G15" s="5">
        <f>IF($C$11="Valid",F15*$C15,"n.a.")</f>
        <v>528.85</v>
      </c>
    </row>
    <row r="16" spans="1:7" ht="32" customHeight="1">
      <c r="A16" s="5">
        <v>15110</v>
      </c>
      <c r="B16" s="5">
        <v>51950</v>
      </c>
      <c r="C16" s="10">
        <v>4.3999999999999997E-2</v>
      </c>
      <c r="D16" s="5">
        <f>IF($B$11="Valid",MAX(0,MIN($B$10,B16)-A16),"n.a.")</f>
        <v>24890</v>
      </c>
      <c r="E16" s="5">
        <f>IF($B$11="Valid",D16*$C16,"n.a.")</f>
        <v>1095.1599999999999</v>
      </c>
      <c r="F16" s="5">
        <f>IF($C$11="Valid",MAX(0,MIN($C$10,B16)-A16),"n.a.")</f>
        <v>36840</v>
      </c>
      <c r="G16" s="5">
        <f>IF($C$11="Valid",F16*$C16,"n.a.")</f>
        <v>1620.9599999999998</v>
      </c>
    </row>
    <row r="17" spans="1:7" ht="32" customHeight="1">
      <c r="A17" s="5">
        <v>51950</v>
      </c>
      <c r="B17" s="5">
        <v>332720</v>
      </c>
      <c r="C17" s="10">
        <v>5.2999999999999999E-2</v>
      </c>
      <c r="D17" s="5">
        <f>IF($B$11="Valid",MAX(0,MIN($B$10,B17)-A17),"n.a.")</f>
        <v>0</v>
      </c>
      <c r="E17" s="5">
        <f>IF($B$11="Valid",D17*$C17,"n.a.")</f>
        <v>0</v>
      </c>
      <c r="F17" s="5">
        <f>IF($C$11="Valid",MAX(0,MIN($C$10,B17)-A17),"n.a.")</f>
        <v>8050</v>
      </c>
      <c r="G17" s="5">
        <f>IF($C$11="Valid",F17*$C17,"n.a.")</f>
        <v>426.65</v>
      </c>
    </row>
    <row r="18" spans="1:7" ht="32" customHeight="1">
      <c r="A18" s="5">
        <v>332720</v>
      </c>
      <c r="B18" s="5" t="s">
        <v>44</v>
      </c>
      <c r="C18" s="10">
        <v>7.6499999999999999E-2</v>
      </c>
      <c r="D18" s="5">
        <f>IF($B$11="Valid",MAX(0,$B$10-A18),"n.a.")</f>
        <v>0</v>
      </c>
      <c r="E18" s="5">
        <f>IF($B$11="Valid",D18*$C18,"n.a.")</f>
        <v>0</v>
      </c>
      <c r="F18" s="5">
        <f>IF($C$11="Valid",MAX(0,$C$10-A18),"n.a.")</f>
        <v>0</v>
      </c>
      <c r="G18" s="5">
        <f>IF($C$11="Valid",F18*$C18,"n.a.")</f>
        <v>0</v>
      </c>
    </row>
    <row r="19" spans="1:7" ht="25" customHeight="1">
      <c r="A19" s="1"/>
      <c r="B19" s="1"/>
      <c r="C19" s="1"/>
      <c r="D19" s="1"/>
      <c r="E19" s="1"/>
      <c r="F19" s="1"/>
      <c r="G19" s="1"/>
    </row>
    <row r="20" spans="1:7" ht="25" customHeight="1">
      <c r="A20" s="1"/>
      <c r="B20" s="1"/>
      <c r="C20" s="1"/>
      <c r="D20" s="1"/>
      <c r="E20" s="1"/>
      <c r="F20" s="1"/>
      <c r="G20" s="1"/>
    </row>
    <row r="21" spans="1:7" ht="26" customHeight="1">
      <c r="A21" s="9" t="s">
        <v>45</v>
      </c>
      <c r="B21" s="1"/>
      <c r="C21" s="1"/>
      <c r="D21" s="1"/>
      <c r="E21" s="1"/>
      <c r="F21" s="1"/>
      <c r="G21" s="1"/>
    </row>
    <row r="22" spans="1:7" ht="48" customHeight="1">
      <c r="A22" s="9" t="s">
        <v>46</v>
      </c>
      <c r="B22" s="1"/>
      <c r="C22" s="1"/>
      <c r="D22" s="1"/>
      <c r="E22" s="1"/>
      <c r="F22" s="1"/>
      <c r="G22" s="1"/>
    </row>
    <row r="23" spans="1:7" ht="25" customHeight="1">
      <c r="A23" s="1"/>
      <c r="B23" s="1"/>
      <c r="C23" s="1"/>
      <c r="D23" s="1"/>
      <c r="E23" s="1"/>
      <c r="F23" s="1"/>
      <c r="G23" s="1"/>
    </row>
    <row r="24" spans="1:7" ht="25" customHeight="1">
      <c r="A24" s="1" t="s">
        <v>47</v>
      </c>
      <c r="B24" s="1"/>
      <c r="C24" s="1"/>
      <c r="D24" s="1"/>
      <c r="E24" s="1"/>
      <c r="F24" s="1"/>
      <c r="G24" s="1"/>
    </row>
    <row r="25" spans="1:7" ht="25" customHeight="1">
      <c r="A25" s="1" t="s">
        <v>48</v>
      </c>
      <c r="B25" s="1"/>
      <c r="C25" s="1"/>
      <c r="D25" s="1"/>
      <c r="E25" s="1"/>
      <c r="F25" s="1"/>
      <c r="G25" s="1"/>
    </row>
    <row r="26" spans="1:7" ht="25" customHeight="1">
      <c r="A26" s="1" t="s">
        <v>49</v>
      </c>
      <c r="B26" s="1"/>
      <c r="C26" s="1"/>
      <c r="D26" s="1"/>
      <c r="E26" s="1"/>
      <c r="F26" s="1"/>
      <c r="G26" s="1"/>
    </row>
    <row r="27" spans="1:7" ht="25" customHeight="1">
      <c r="A27" s="1"/>
      <c r="B27" s="1"/>
      <c r="C27" s="1"/>
      <c r="D27" s="1"/>
      <c r="E27" s="1"/>
      <c r="F27" s="1"/>
      <c r="G27" s="1"/>
    </row>
  </sheetData>
  <conditionalFormatting sqref="B11:C11">
    <cfRule type="cellIs" dxfId="0" priority="1" operator="notEqual">
      <formula>"Valid"</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9"/>
  <sheetViews>
    <sheetView showGridLines="0" workbookViewId="0">
      <pane ySplit="1" topLeftCell="A2" activePane="bottomLeft" state="frozen"/>
      <selection pane="bottomLeft"/>
    </sheetView>
  </sheetViews>
  <sheetFormatPr defaultRowHeight="14"/>
  <cols>
    <col min="1" max="1" width="36" customWidth="1"/>
    <col min="2" max="2" width="68" customWidth="1"/>
    <col min="3" max="3" width="100" customWidth="1"/>
    <col min="4" max="4" width="22" customWidth="1"/>
    <col min="5" max="5" width="15" customWidth="1"/>
    <col min="6" max="6" width="65" customWidth="1"/>
    <col min="7" max="8" width="70" customWidth="1"/>
  </cols>
  <sheetData>
    <row r="1" spans="1:8" ht="38" customHeight="1">
      <c r="A1" s="4" t="s">
        <v>50</v>
      </c>
      <c r="B1" s="4" t="s">
        <v>51</v>
      </c>
      <c r="C1" s="4" t="s">
        <v>52</v>
      </c>
      <c r="D1" s="4" t="s">
        <v>53</v>
      </c>
      <c r="E1" s="4" t="s">
        <v>54</v>
      </c>
      <c r="F1" s="4" t="s">
        <v>55</v>
      </c>
      <c r="G1" s="4" t="s">
        <v>56</v>
      </c>
      <c r="H1" s="4" t="s">
        <v>57</v>
      </c>
    </row>
    <row r="2" spans="1:8" ht="82" customHeight="1">
      <c r="A2" s="11" t="s">
        <v>58</v>
      </c>
      <c r="B2" s="12" t="s">
        <v>59</v>
      </c>
      <c r="C2" s="12" t="s">
        <v>60</v>
      </c>
      <c r="D2" s="12" t="s">
        <v>61</v>
      </c>
      <c r="E2" s="12" t="s">
        <v>62</v>
      </c>
      <c r="F2" s="12" t="s">
        <v>63</v>
      </c>
      <c r="G2" s="12" t="s">
        <v>64</v>
      </c>
      <c r="H2" s="12" t="s">
        <v>65</v>
      </c>
    </row>
    <row r="3" spans="1:8" ht="96" customHeight="1">
      <c r="A3" s="12" t="s">
        <v>66</v>
      </c>
      <c r="B3" s="12" t="s">
        <v>67</v>
      </c>
      <c r="C3" s="12" t="s">
        <v>68</v>
      </c>
      <c r="D3" s="12" t="s">
        <v>69</v>
      </c>
      <c r="E3" s="12" t="s">
        <v>62</v>
      </c>
      <c r="F3" s="12" t="s">
        <v>70</v>
      </c>
      <c r="G3" s="12" t="s">
        <v>71</v>
      </c>
      <c r="H3" s="12" t="s">
        <v>64</v>
      </c>
    </row>
    <row r="4" spans="1:8" ht="82" customHeight="1">
      <c r="A4" s="12" t="s">
        <v>72</v>
      </c>
      <c r="B4" s="12" t="s">
        <v>73</v>
      </c>
      <c r="C4" s="12" t="s">
        <v>74</v>
      </c>
      <c r="D4" s="12" t="s">
        <v>75</v>
      </c>
      <c r="E4" s="12" t="s">
        <v>62</v>
      </c>
      <c r="F4" s="12" t="s">
        <v>76</v>
      </c>
      <c r="G4" s="12" t="s">
        <v>77</v>
      </c>
      <c r="H4" s="12" t="s">
        <v>65</v>
      </c>
    </row>
    <row r="5" spans="1:8" ht="166" customHeight="1">
      <c r="A5" s="12" t="s">
        <v>78</v>
      </c>
      <c r="B5" s="12" t="s">
        <v>79</v>
      </c>
      <c r="C5" s="12" t="s">
        <v>80</v>
      </c>
      <c r="D5" s="12" t="s">
        <v>81</v>
      </c>
      <c r="E5" s="12" t="s">
        <v>62</v>
      </c>
      <c r="F5" s="12" t="s">
        <v>82</v>
      </c>
      <c r="G5" s="12" t="s">
        <v>83</v>
      </c>
      <c r="H5" s="12" t="s">
        <v>84</v>
      </c>
    </row>
    <row r="6" spans="1:8" ht="152" customHeight="1">
      <c r="A6" s="12" t="s">
        <v>85</v>
      </c>
      <c r="B6" s="12" t="s">
        <v>86</v>
      </c>
      <c r="C6" s="12" t="s">
        <v>87</v>
      </c>
      <c r="D6" s="12" t="s">
        <v>81</v>
      </c>
      <c r="E6" s="12" t="s">
        <v>62</v>
      </c>
      <c r="F6" s="12" t="s">
        <v>88</v>
      </c>
      <c r="G6" s="12" t="s">
        <v>89</v>
      </c>
      <c r="H6" s="12" t="s">
        <v>90</v>
      </c>
    </row>
    <row r="7" spans="1:8" ht="68" customHeight="1">
      <c r="A7" s="12" t="s">
        <v>91</v>
      </c>
      <c r="B7" s="12" t="s">
        <v>92</v>
      </c>
      <c r="C7" s="12" t="s">
        <v>93</v>
      </c>
      <c r="D7" s="12" t="s">
        <v>94</v>
      </c>
      <c r="E7" s="12" t="s">
        <v>62</v>
      </c>
      <c r="F7" s="12" t="s">
        <v>88</v>
      </c>
      <c r="G7" s="12" t="s">
        <v>89</v>
      </c>
      <c r="H7" s="12" t="s">
        <v>95</v>
      </c>
    </row>
    <row r="8" spans="1:8" ht="96" customHeight="1">
      <c r="A8" s="12" t="s">
        <v>96</v>
      </c>
      <c r="B8" s="12" t="s">
        <v>97</v>
      </c>
      <c r="C8" s="12" t="s">
        <v>98</v>
      </c>
      <c r="D8" s="12" t="s">
        <v>81</v>
      </c>
      <c r="E8" s="12" t="s">
        <v>62</v>
      </c>
      <c r="F8" s="12" t="s">
        <v>82</v>
      </c>
      <c r="G8" s="12" t="s">
        <v>83</v>
      </c>
      <c r="H8" s="12" t="s">
        <v>99</v>
      </c>
    </row>
    <row r="9" spans="1:8" ht="82" customHeight="1">
      <c r="A9" s="12" t="s">
        <v>100</v>
      </c>
      <c r="B9" s="12" t="s">
        <v>101</v>
      </c>
      <c r="C9" s="12" t="s">
        <v>102</v>
      </c>
      <c r="D9" s="12" t="s">
        <v>103</v>
      </c>
      <c r="E9" s="12" t="s">
        <v>62</v>
      </c>
      <c r="F9" s="12" t="s">
        <v>104</v>
      </c>
      <c r="G9" s="12" t="s">
        <v>105</v>
      </c>
      <c r="H9" s="12" t="s">
        <v>106</v>
      </c>
    </row>
    <row r="10" spans="1:8" ht="96" customHeight="1">
      <c r="A10" s="12" t="s">
        <v>46</v>
      </c>
      <c r="B10" s="12" t="s">
        <v>107</v>
      </c>
      <c r="C10" s="12" t="s">
        <v>108</v>
      </c>
      <c r="D10" s="12" t="s">
        <v>109</v>
      </c>
      <c r="E10" s="12" t="s">
        <v>62</v>
      </c>
      <c r="F10" s="12" t="s">
        <v>110</v>
      </c>
      <c r="G10" s="12" t="s">
        <v>111</v>
      </c>
      <c r="H10" s="12"/>
    </row>
    <row r="11" spans="1:8" ht="110" customHeight="1">
      <c r="A11" s="12" t="s">
        <v>112</v>
      </c>
      <c r="B11" s="12" t="s">
        <v>113</v>
      </c>
      <c r="C11" s="12" t="s">
        <v>114</v>
      </c>
      <c r="D11" s="12" t="s">
        <v>109</v>
      </c>
      <c r="E11" s="12" t="s">
        <v>62</v>
      </c>
      <c r="F11" s="12" t="s">
        <v>110</v>
      </c>
      <c r="G11" s="12" t="s">
        <v>111</v>
      </c>
      <c r="H11" s="12"/>
    </row>
    <row r="12" spans="1:8" ht="82" customHeight="1">
      <c r="A12" s="12" t="s">
        <v>115</v>
      </c>
      <c r="B12" s="12" t="s">
        <v>116</v>
      </c>
      <c r="C12" s="12" t="s">
        <v>117</v>
      </c>
      <c r="D12" s="12" t="s">
        <v>118</v>
      </c>
      <c r="E12" s="12" t="s">
        <v>62</v>
      </c>
      <c r="F12" s="12" t="s">
        <v>119</v>
      </c>
      <c r="G12" s="12" t="s">
        <v>65</v>
      </c>
      <c r="H12" s="12" t="s">
        <v>120</v>
      </c>
    </row>
    <row r="13" spans="1:8" ht="68" customHeight="1">
      <c r="A13" s="12" t="s">
        <v>121</v>
      </c>
      <c r="B13" s="12" t="s">
        <v>122</v>
      </c>
      <c r="C13" s="12" t="s">
        <v>123</v>
      </c>
      <c r="D13" s="12" t="s">
        <v>124</v>
      </c>
      <c r="E13" s="12" t="s">
        <v>62</v>
      </c>
      <c r="F13" s="12" t="s">
        <v>125</v>
      </c>
      <c r="G13" s="12" t="s">
        <v>126</v>
      </c>
      <c r="H13" s="12"/>
    </row>
    <row r="14" spans="1:8" ht="82" customHeight="1">
      <c r="A14" s="12" t="s">
        <v>127</v>
      </c>
      <c r="B14" s="12" t="s">
        <v>128</v>
      </c>
      <c r="C14" s="12" t="s">
        <v>129</v>
      </c>
      <c r="D14" s="12" t="s">
        <v>109</v>
      </c>
      <c r="E14" s="12" t="s">
        <v>62</v>
      </c>
      <c r="F14" s="12" t="s">
        <v>130</v>
      </c>
      <c r="G14" s="12" t="s">
        <v>131</v>
      </c>
      <c r="H14" s="12" t="s">
        <v>111</v>
      </c>
    </row>
    <row r="15" spans="1:8" ht="68" customHeight="1">
      <c r="A15" s="12" t="s">
        <v>132</v>
      </c>
      <c r="B15" s="12" t="s">
        <v>133</v>
      </c>
      <c r="C15" s="12" t="s">
        <v>134</v>
      </c>
      <c r="D15" s="12" t="s">
        <v>135</v>
      </c>
      <c r="E15" s="12" t="s">
        <v>62</v>
      </c>
      <c r="F15" s="12" t="s">
        <v>110</v>
      </c>
      <c r="G15" s="12" t="s">
        <v>111</v>
      </c>
      <c r="H15" s="12" t="s">
        <v>131</v>
      </c>
    </row>
    <row r="16" spans="1:8" ht="82" customHeight="1">
      <c r="A16" s="12" t="s">
        <v>136</v>
      </c>
      <c r="B16" s="12" t="s">
        <v>137</v>
      </c>
      <c r="C16" s="12" t="s">
        <v>138</v>
      </c>
      <c r="D16" s="12" t="s">
        <v>75</v>
      </c>
      <c r="E16" s="12" t="s">
        <v>62</v>
      </c>
      <c r="F16" s="12" t="s">
        <v>104</v>
      </c>
      <c r="G16" s="12" t="s">
        <v>105</v>
      </c>
      <c r="H16" s="12" t="s">
        <v>64</v>
      </c>
    </row>
    <row r="17" spans="1:8" ht="68" customHeight="1">
      <c r="A17" s="12" t="s">
        <v>139</v>
      </c>
      <c r="B17" s="12" t="s">
        <v>140</v>
      </c>
      <c r="C17" s="12" t="s">
        <v>141</v>
      </c>
      <c r="D17" s="12" t="s">
        <v>142</v>
      </c>
      <c r="E17" s="12" t="s">
        <v>62</v>
      </c>
      <c r="F17" s="12" t="s">
        <v>76</v>
      </c>
      <c r="G17" s="12" t="s">
        <v>77</v>
      </c>
      <c r="H17" s="12" t="s">
        <v>64</v>
      </c>
    </row>
    <row r="18" spans="1:8" ht="82" customHeight="1">
      <c r="A18" s="12" t="s">
        <v>143</v>
      </c>
      <c r="B18" s="12" t="s">
        <v>144</v>
      </c>
      <c r="C18" s="12" t="s">
        <v>145</v>
      </c>
      <c r="D18" s="12" t="s">
        <v>75</v>
      </c>
      <c r="E18" s="12" t="s">
        <v>62</v>
      </c>
      <c r="F18" s="12" t="s">
        <v>76</v>
      </c>
      <c r="G18" s="12" t="s">
        <v>77</v>
      </c>
      <c r="H18" s="12" t="s">
        <v>83</v>
      </c>
    </row>
    <row r="19" spans="1:8" ht="68" customHeight="1">
      <c r="A19" s="12" t="s">
        <v>146</v>
      </c>
      <c r="B19" s="12" t="s">
        <v>147</v>
      </c>
      <c r="C19" s="12" t="s">
        <v>148</v>
      </c>
      <c r="D19" s="12" t="s">
        <v>75</v>
      </c>
      <c r="E19" s="12" t="s">
        <v>62</v>
      </c>
      <c r="F19" s="12" t="s">
        <v>149</v>
      </c>
      <c r="G19" s="12" t="s">
        <v>150</v>
      </c>
      <c r="H19" s="12"/>
    </row>
    <row r="20" spans="1:8" ht="82" customHeight="1">
      <c r="A20" s="12" t="s">
        <v>151</v>
      </c>
      <c r="B20" s="12" t="s">
        <v>152</v>
      </c>
      <c r="C20" s="12" t="s">
        <v>153</v>
      </c>
      <c r="D20" s="12" t="s">
        <v>154</v>
      </c>
      <c r="E20" s="12" t="s">
        <v>62</v>
      </c>
      <c r="F20" s="12" t="s">
        <v>88</v>
      </c>
      <c r="G20" s="12" t="s">
        <v>89</v>
      </c>
      <c r="H20" s="12" t="s">
        <v>83</v>
      </c>
    </row>
    <row r="21" spans="1:8" ht="82" customHeight="1">
      <c r="A21" s="12" t="s">
        <v>155</v>
      </c>
      <c r="B21" s="12" t="s">
        <v>156</v>
      </c>
      <c r="C21" s="12" t="s">
        <v>157</v>
      </c>
      <c r="D21" s="12" t="s">
        <v>154</v>
      </c>
      <c r="E21" s="12" t="s">
        <v>62</v>
      </c>
      <c r="F21" s="12" t="s">
        <v>88</v>
      </c>
      <c r="G21" s="12" t="s">
        <v>89</v>
      </c>
      <c r="H21" s="12" t="s">
        <v>90</v>
      </c>
    </row>
    <row r="22" spans="1:8" ht="82" customHeight="1">
      <c r="A22" s="12" t="s">
        <v>158</v>
      </c>
      <c r="B22" s="12" t="s">
        <v>159</v>
      </c>
      <c r="C22" s="12" t="s">
        <v>160</v>
      </c>
      <c r="D22" s="12" t="s">
        <v>154</v>
      </c>
      <c r="E22" s="12" t="s">
        <v>62</v>
      </c>
      <c r="F22" s="12" t="s">
        <v>110</v>
      </c>
      <c r="G22" s="12" t="s">
        <v>111</v>
      </c>
      <c r="H22" s="12"/>
    </row>
    <row r="23" spans="1:8" ht="68" customHeight="1">
      <c r="A23" s="12" t="s">
        <v>161</v>
      </c>
      <c r="B23" s="12" t="s">
        <v>162</v>
      </c>
      <c r="C23" s="12" t="s">
        <v>163</v>
      </c>
      <c r="D23" s="12" t="s">
        <v>109</v>
      </c>
      <c r="E23" s="12" t="s">
        <v>62</v>
      </c>
      <c r="F23" s="12" t="s">
        <v>164</v>
      </c>
      <c r="G23" s="12" t="s">
        <v>165</v>
      </c>
      <c r="H23" s="12" t="s">
        <v>126</v>
      </c>
    </row>
    <row r="24" spans="1:8" ht="124" customHeight="1">
      <c r="A24" s="12" t="s">
        <v>166</v>
      </c>
      <c r="B24" s="12" t="s">
        <v>167</v>
      </c>
      <c r="C24" s="12" t="s">
        <v>168</v>
      </c>
      <c r="D24" s="12" t="s">
        <v>169</v>
      </c>
      <c r="E24" s="12" t="s">
        <v>62</v>
      </c>
      <c r="F24" s="12" t="s">
        <v>170</v>
      </c>
      <c r="G24" s="12" t="s">
        <v>171</v>
      </c>
      <c r="H24" s="12"/>
    </row>
    <row r="25" spans="1:8" ht="68" customHeight="1">
      <c r="A25" s="12" t="s">
        <v>172</v>
      </c>
      <c r="B25" s="12" t="s">
        <v>173</v>
      </c>
      <c r="C25" s="12" t="s">
        <v>174</v>
      </c>
      <c r="D25" s="12" t="s">
        <v>169</v>
      </c>
      <c r="E25" s="12" t="s">
        <v>62</v>
      </c>
      <c r="F25" s="12" t="s">
        <v>76</v>
      </c>
      <c r="G25" s="12" t="s">
        <v>77</v>
      </c>
      <c r="H25" s="12" t="s">
        <v>175</v>
      </c>
    </row>
    <row r="26" spans="1:8" ht="82" customHeight="1">
      <c r="A26" s="12" t="s">
        <v>176</v>
      </c>
      <c r="B26" s="12" t="s">
        <v>177</v>
      </c>
      <c r="C26" s="12" t="s">
        <v>178</v>
      </c>
      <c r="D26" s="12" t="s">
        <v>75</v>
      </c>
      <c r="E26" s="12" t="s">
        <v>62</v>
      </c>
      <c r="F26" s="12" t="s">
        <v>179</v>
      </c>
      <c r="G26" s="12" t="s">
        <v>180</v>
      </c>
      <c r="H26" s="12" t="s">
        <v>83</v>
      </c>
    </row>
    <row r="27" spans="1:8" ht="82" customHeight="1">
      <c r="A27" s="12" t="s">
        <v>181</v>
      </c>
      <c r="B27" s="12" t="s">
        <v>182</v>
      </c>
      <c r="C27" s="12" t="s">
        <v>183</v>
      </c>
      <c r="D27" s="12" t="s">
        <v>184</v>
      </c>
      <c r="E27" s="12" t="s">
        <v>62</v>
      </c>
      <c r="F27" s="12" t="s">
        <v>185</v>
      </c>
      <c r="G27" s="12" t="s">
        <v>180</v>
      </c>
      <c r="H27" s="12" t="s">
        <v>77</v>
      </c>
    </row>
    <row r="28" spans="1:8" ht="68" customHeight="1">
      <c r="A28" s="12" t="s">
        <v>186</v>
      </c>
      <c r="B28" s="12" t="s">
        <v>187</v>
      </c>
      <c r="C28" s="12" t="s">
        <v>188</v>
      </c>
      <c r="D28" s="12" t="s">
        <v>189</v>
      </c>
      <c r="E28" s="12" t="s">
        <v>62</v>
      </c>
      <c r="F28" s="12" t="s">
        <v>190</v>
      </c>
      <c r="G28" s="12" t="s">
        <v>191</v>
      </c>
      <c r="H28" s="12" t="s">
        <v>192</v>
      </c>
    </row>
    <row r="29" spans="1:8" ht="54" customHeight="1">
      <c r="A29" s="12" t="s">
        <v>193</v>
      </c>
      <c r="B29" s="12" t="s">
        <v>194</v>
      </c>
      <c r="C29" s="12" t="s">
        <v>195</v>
      </c>
      <c r="D29" s="12" t="s">
        <v>196</v>
      </c>
      <c r="E29" s="12" t="s">
        <v>62</v>
      </c>
      <c r="F29" s="12" t="s">
        <v>197</v>
      </c>
      <c r="G29" s="12" t="s">
        <v>191</v>
      </c>
      <c r="H29" s="12"/>
    </row>
    <row r="30" spans="1:8" ht="82" customHeight="1">
      <c r="A30" s="12" t="s">
        <v>198</v>
      </c>
      <c r="B30" s="12" t="s">
        <v>199</v>
      </c>
      <c r="C30" s="12" t="s">
        <v>200</v>
      </c>
      <c r="D30" s="12" t="s">
        <v>201</v>
      </c>
      <c r="E30" s="12" t="s">
        <v>62</v>
      </c>
      <c r="F30" s="12" t="s">
        <v>202</v>
      </c>
      <c r="G30" s="12" t="s">
        <v>203</v>
      </c>
      <c r="H30" s="12" t="s">
        <v>192</v>
      </c>
    </row>
    <row r="31" spans="1:8" ht="54" customHeight="1">
      <c r="A31" s="12" t="s">
        <v>204</v>
      </c>
      <c r="B31" s="12" t="s">
        <v>205</v>
      </c>
      <c r="C31" s="12" t="s">
        <v>206</v>
      </c>
      <c r="D31" s="12" t="s">
        <v>207</v>
      </c>
      <c r="E31" s="12" t="s">
        <v>62</v>
      </c>
      <c r="F31" s="12" t="s">
        <v>208</v>
      </c>
      <c r="G31" s="12" t="s">
        <v>203</v>
      </c>
      <c r="H31" s="12"/>
    </row>
    <row r="32" spans="1:8" ht="68" customHeight="1">
      <c r="A32" s="12" t="s">
        <v>209</v>
      </c>
      <c r="B32" s="12" t="s">
        <v>210</v>
      </c>
      <c r="C32" s="12" t="s">
        <v>211</v>
      </c>
      <c r="D32" s="12" t="s">
        <v>212</v>
      </c>
      <c r="E32" s="12" t="s">
        <v>62</v>
      </c>
      <c r="F32" s="12" t="s">
        <v>213</v>
      </c>
      <c r="G32" s="12" t="s">
        <v>203</v>
      </c>
      <c r="H32" s="12"/>
    </row>
    <row r="33" spans="1:8" ht="68" customHeight="1">
      <c r="A33" s="12" t="s">
        <v>214</v>
      </c>
      <c r="B33" s="12" t="s">
        <v>215</v>
      </c>
      <c r="C33" s="12" t="s">
        <v>216</v>
      </c>
      <c r="D33" s="12" t="s">
        <v>217</v>
      </c>
      <c r="E33" s="12" t="s">
        <v>62</v>
      </c>
      <c r="F33" s="12" t="s">
        <v>218</v>
      </c>
      <c r="G33" s="12" t="s">
        <v>203</v>
      </c>
      <c r="H33" s="12" t="s">
        <v>77</v>
      </c>
    </row>
    <row r="34" spans="1:8" ht="68" customHeight="1">
      <c r="A34" s="12" t="s">
        <v>219</v>
      </c>
      <c r="B34" s="12" t="s">
        <v>220</v>
      </c>
      <c r="C34" s="12" t="s">
        <v>221</v>
      </c>
      <c r="D34" s="12" t="s">
        <v>222</v>
      </c>
      <c r="E34" s="12" t="s">
        <v>62</v>
      </c>
      <c r="F34" s="12" t="s">
        <v>223</v>
      </c>
      <c r="G34" s="12" t="s">
        <v>224</v>
      </c>
      <c r="H34" s="12" t="s">
        <v>225</v>
      </c>
    </row>
    <row r="35" spans="1:8" ht="68" customHeight="1">
      <c r="A35" s="12" t="s">
        <v>226</v>
      </c>
      <c r="B35" s="12" t="s">
        <v>227</v>
      </c>
      <c r="C35" s="12" t="s">
        <v>228</v>
      </c>
      <c r="D35" s="12" t="s">
        <v>229</v>
      </c>
      <c r="E35" s="12" t="s">
        <v>62</v>
      </c>
      <c r="F35" s="12" t="s">
        <v>230</v>
      </c>
      <c r="G35" s="12" t="s">
        <v>224</v>
      </c>
      <c r="H35" s="12" t="s">
        <v>231</v>
      </c>
    </row>
    <row r="36" spans="1:8" ht="54" customHeight="1">
      <c r="A36" s="12" t="s">
        <v>232</v>
      </c>
      <c r="B36" s="12" t="s">
        <v>233</v>
      </c>
      <c r="C36" s="12" t="s">
        <v>234</v>
      </c>
      <c r="D36" s="12" t="s">
        <v>235</v>
      </c>
      <c r="E36" s="12" t="s">
        <v>62</v>
      </c>
      <c r="F36" s="12" t="s">
        <v>236</v>
      </c>
      <c r="G36" s="12" t="s">
        <v>237</v>
      </c>
      <c r="H36" s="12"/>
    </row>
    <row r="37" spans="1:8" ht="68" customHeight="1">
      <c r="A37" s="12" t="s">
        <v>238</v>
      </c>
      <c r="B37" s="12" t="s">
        <v>239</v>
      </c>
      <c r="C37" s="12" t="s">
        <v>240</v>
      </c>
      <c r="D37" s="12" t="s">
        <v>241</v>
      </c>
      <c r="E37" s="12" t="s">
        <v>62</v>
      </c>
      <c r="F37" s="12" t="s">
        <v>242</v>
      </c>
      <c r="G37" s="12" t="s">
        <v>243</v>
      </c>
      <c r="H37" s="12"/>
    </row>
    <row r="38" spans="1:8" ht="68" customHeight="1">
      <c r="A38" s="12" t="s">
        <v>244</v>
      </c>
      <c r="B38" s="12" t="s">
        <v>245</v>
      </c>
      <c r="C38" s="12" t="s">
        <v>246</v>
      </c>
      <c r="D38" s="12" t="s">
        <v>247</v>
      </c>
      <c r="E38" s="12" t="s">
        <v>62</v>
      </c>
      <c r="F38" s="12" t="s">
        <v>248</v>
      </c>
      <c r="G38" s="12" t="s">
        <v>249</v>
      </c>
      <c r="H38" s="12"/>
    </row>
    <row r="39" spans="1:8" ht="54" customHeight="1">
      <c r="A39" s="12" t="s">
        <v>250</v>
      </c>
      <c r="B39" s="12" t="s">
        <v>251</v>
      </c>
      <c r="C39" s="12" t="s">
        <v>252</v>
      </c>
      <c r="D39" s="12" t="s">
        <v>247</v>
      </c>
      <c r="E39" s="12" t="s">
        <v>62</v>
      </c>
      <c r="F39" s="12" t="s">
        <v>253</v>
      </c>
      <c r="G39" s="12" t="s">
        <v>249</v>
      </c>
      <c r="H39" s="12"/>
    </row>
    <row r="40" spans="1:8" ht="96" customHeight="1">
      <c r="A40" s="12" t="s">
        <v>254</v>
      </c>
      <c r="B40" s="12" t="s">
        <v>255</v>
      </c>
      <c r="C40" s="12" t="s">
        <v>256</v>
      </c>
      <c r="D40" s="12" t="s">
        <v>247</v>
      </c>
      <c r="E40" s="12" t="s">
        <v>62</v>
      </c>
      <c r="F40" s="12" t="s">
        <v>257</v>
      </c>
      <c r="G40" s="12" t="s">
        <v>249</v>
      </c>
      <c r="H40" s="12"/>
    </row>
    <row r="41" spans="1:8" ht="68" customHeight="1">
      <c r="A41" s="12" t="s">
        <v>258</v>
      </c>
      <c r="B41" s="12" t="s">
        <v>259</v>
      </c>
      <c r="C41" s="12" t="s">
        <v>260</v>
      </c>
      <c r="D41" s="12" t="s">
        <v>261</v>
      </c>
      <c r="E41" s="12" t="s">
        <v>62</v>
      </c>
      <c r="F41" s="12" t="s">
        <v>262</v>
      </c>
      <c r="G41" s="12" t="s">
        <v>263</v>
      </c>
      <c r="H41" s="12"/>
    </row>
    <row r="42" spans="1:8" ht="54" customHeight="1">
      <c r="A42" s="12" t="s">
        <v>264</v>
      </c>
      <c r="B42" s="12" t="s">
        <v>265</v>
      </c>
      <c r="C42" s="12" t="s">
        <v>266</v>
      </c>
      <c r="D42" s="12" t="s">
        <v>267</v>
      </c>
      <c r="E42" s="12" t="s">
        <v>62</v>
      </c>
      <c r="F42" s="12" t="s">
        <v>268</v>
      </c>
      <c r="G42" s="12" t="s">
        <v>269</v>
      </c>
      <c r="H42" s="12"/>
    </row>
    <row r="43" spans="1:8" ht="54" customHeight="1">
      <c r="A43" s="12" t="s">
        <v>270</v>
      </c>
      <c r="B43" s="12" t="s">
        <v>271</v>
      </c>
      <c r="C43" s="12" t="s">
        <v>272</v>
      </c>
      <c r="D43" s="12" t="s">
        <v>75</v>
      </c>
      <c r="E43" s="12" t="s">
        <v>62</v>
      </c>
      <c r="F43" s="12" t="s">
        <v>273</v>
      </c>
      <c r="G43" s="12" t="s">
        <v>274</v>
      </c>
      <c r="H43" s="12"/>
    </row>
    <row r="44" spans="1:8" ht="54" customHeight="1">
      <c r="A44" s="12" t="s">
        <v>275</v>
      </c>
      <c r="B44" s="12" t="s">
        <v>276</v>
      </c>
      <c r="C44" s="12" t="s">
        <v>277</v>
      </c>
      <c r="D44" s="12" t="s">
        <v>75</v>
      </c>
      <c r="E44" s="12" t="s">
        <v>62</v>
      </c>
      <c r="F44" s="12" t="s">
        <v>278</v>
      </c>
      <c r="G44" s="12" t="s">
        <v>274</v>
      </c>
      <c r="H44" s="12"/>
    </row>
    <row r="45" spans="1:8" ht="54" customHeight="1">
      <c r="A45" s="12" t="s">
        <v>279</v>
      </c>
      <c r="B45" s="12" t="s">
        <v>280</v>
      </c>
      <c r="C45" s="12" t="s">
        <v>281</v>
      </c>
      <c r="D45" s="12" t="s">
        <v>75</v>
      </c>
      <c r="E45" s="12" t="s">
        <v>62</v>
      </c>
      <c r="F45" s="12" t="s">
        <v>282</v>
      </c>
      <c r="G45" s="12" t="s">
        <v>274</v>
      </c>
      <c r="H45" s="12"/>
    </row>
    <row r="46" spans="1:8" ht="54" customHeight="1">
      <c r="A46" s="12" t="s">
        <v>283</v>
      </c>
      <c r="B46" s="12" t="s">
        <v>284</v>
      </c>
      <c r="C46" s="12" t="s">
        <v>285</v>
      </c>
      <c r="D46" s="12" t="s">
        <v>286</v>
      </c>
      <c r="E46" s="12" t="s">
        <v>62</v>
      </c>
      <c r="F46" s="12" t="s">
        <v>287</v>
      </c>
      <c r="G46" s="12" t="s">
        <v>269</v>
      </c>
      <c r="H46" s="12" t="s">
        <v>274</v>
      </c>
    </row>
    <row r="47" spans="1:8" ht="82" customHeight="1">
      <c r="A47" s="12" t="s">
        <v>288</v>
      </c>
      <c r="B47" s="12" t="s">
        <v>289</v>
      </c>
      <c r="C47" s="12" t="s">
        <v>290</v>
      </c>
      <c r="D47" s="12" t="s">
        <v>291</v>
      </c>
      <c r="E47" s="12" t="s">
        <v>62</v>
      </c>
      <c r="F47" s="12" t="s">
        <v>292</v>
      </c>
      <c r="G47" s="12" t="s">
        <v>293</v>
      </c>
      <c r="H47" s="12"/>
    </row>
    <row r="48" spans="1:8" ht="124" customHeight="1">
      <c r="A48" s="12" t="s">
        <v>294</v>
      </c>
      <c r="B48" s="12" t="s">
        <v>295</v>
      </c>
      <c r="C48" s="12" t="s">
        <v>296</v>
      </c>
      <c r="D48" s="12" t="s">
        <v>297</v>
      </c>
      <c r="E48" s="12" t="s">
        <v>62</v>
      </c>
      <c r="F48" s="12" t="s">
        <v>298</v>
      </c>
      <c r="G48" s="12" t="s">
        <v>299</v>
      </c>
      <c r="H48" s="12"/>
    </row>
    <row r="49" spans="1:8" ht="68" customHeight="1">
      <c r="A49" s="12" t="s">
        <v>300</v>
      </c>
      <c r="B49" s="12" t="s">
        <v>301</v>
      </c>
      <c r="C49" s="12" t="s">
        <v>302</v>
      </c>
      <c r="D49" s="12" t="s">
        <v>303</v>
      </c>
      <c r="E49" s="12" t="s">
        <v>62</v>
      </c>
      <c r="F49" s="12" t="s">
        <v>304</v>
      </c>
      <c r="G49" s="12" t="s">
        <v>305</v>
      </c>
      <c r="H49" s="12"/>
    </row>
    <row r="50" spans="1:8" ht="54" customHeight="1">
      <c r="A50" s="12" t="s">
        <v>306</v>
      </c>
      <c r="B50" s="12" t="s">
        <v>307</v>
      </c>
      <c r="C50" s="12" t="s">
        <v>308</v>
      </c>
      <c r="D50" s="12" t="s">
        <v>297</v>
      </c>
      <c r="E50" s="12" t="s">
        <v>62</v>
      </c>
      <c r="F50" s="12" t="s">
        <v>298</v>
      </c>
      <c r="G50" s="12" t="s">
        <v>299</v>
      </c>
      <c r="H50" s="12"/>
    </row>
    <row r="51" spans="1:8" ht="54" customHeight="1">
      <c r="A51" s="12" t="s">
        <v>309</v>
      </c>
      <c r="B51" s="12" t="s">
        <v>310</v>
      </c>
      <c r="C51" s="12" t="s">
        <v>311</v>
      </c>
      <c r="D51" s="12" t="s">
        <v>297</v>
      </c>
      <c r="E51" s="12" t="s">
        <v>62</v>
      </c>
      <c r="F51" s="12" t="s">
        <v>298</v>
      </c>
      <c r="G51" s="12" t="s">
        <v>299</v>
      </c>
      <c r="H51" s="12"/>
    </row>
    <row r="52" spans="1:8" ht="54" customHeight="1">
      <c r="A52" s="12" t="s">
        <v>312</v>
      </c>
      <c r="B52" s="12" t="s">
        <v>313</v>
      </c>
      <c r="C52" s="12" t="s">
        <v>314</v>
      </c>
      <c r="D52" s="12" t="s">
        <v>297</v>
      </c>
      <c r="E52" s="12" t="s">
        <v>62</v>
      </c>
      <c r="F52" s="12" t="s">
        <v>298</v>
      </c>
      <c r="G52" s="12" t="s">
        <v>299</v>
      </c>
      <c r="H52" s="12" t="s">
        <v>315</v>
      </c>
    </row>
    <row r="53" spans="1:8" ht="54" customHeight="1">
      <c r="A53" s="12" t="s">
        <v>316</v>
      </c>
      <c r="B53" s="12" t="s">
        <v>317</v>
      </c>
      <c r="C53" s="12" t="s">
        <v>318</v>
      </c>
      <c r="D53" s="12" t="s">
        <v>297</v>
      </c>
      <c r="E53" s="12" t="s">
        <v>62</v>
      </c>
      <c r="F53" s="12" t="s">
        <v>298</v>
      </c>
      <c r="G53" s="12" t="s">
        <v>299</v>
      </c>
      <c r="H53" s="12" t="s">
        <v>305</v>
      </c>
    </row>
    <row r="54" spans="1:8" ht="68" customHeight="1">
      <c r="A54" s="12" t="s">
        <v>319</v>
      </c>
      <c r="B54" s="12" t="s">
        <v>320</v>
      </c>
      <c r="C54" s="12" t="s">
        <v>321</v>
      </c>
      <c r="D54" s="12" t="s">
        <v>322</v>
      </c>
      <c r="E54" s="12" t="s">
        <v>62</v>
      </c>
      <c r="F54" s="12" t="s">
        <v>323</v>
      </c>
      <c r="G54" s="12" t="s">
        <v>324</v>
      </c>
      <c r="H54" s="12" t="s">
        <v>315</v>
      </c>
    </row>
    <row r="55" spans="1:8" ht="54" customHeight="1">
      <c r="A55" s="12" t="s">
        <v>325</v>
      </c>
      <c r="B55" s="12" t="s">
        <v>326</v>
      </c>
      <c r="C55" s="12" t="s">
        <v>327</v>
      </c>
      <c r="D55" s="12" t="s">
        <v>328</v>
      </c>
      <c r="E55" s="12" t="s">
        <v>62</v>
      </c>
      <c r="F55" s="12" t="s">
        <v>329</v>
      </c>
      <c r="G55" s="12" t="s">
        <v>315</v>
      </c>
      <c r="H55" s="12" t="s">
        <v>330</v>
      </c>
    </row>
    <row r="56" spans="1:8" ht="124" customHeight="1">
      <c r="A56" s="12" t="s">
        <v>331</v>
      </c>
      <c r="B56" s="12" t="s">
        <v>332</v>
      </c>
      <c r="C56" s="12" t="s">
        <v>333</v>
      </c>
      <c r="D56" s="12" t="s">
        <v>328</v>
      </c>
      <c r="E56" s="12" t="s">
        <v>62</v>
      </c>
      <c r="F56" s="12" t="s">
        <v>329</v>
      </c>
      <c r="G56" s="12" t="s">
        <v>315</v>
      </c>
      <c r="H56" s="12" t="s">
        <v>299</v>
      </c>
    </row>
    <row r="57" spans="1:8" ht="68" customHeight="1">
      <c r="A57" s="12" t="s">
        <v>334</v>
      </c>
      <c r="B57" s="12" t="s">
        <v>335</v>
      </c>
      <c r="C57" s="12" t="s">
        <v>336</v>
      </c>
      <c r="D57" s="12" t="s">
        <v>328</v>
      </c>
      <c r="E57" s="12" t="s">
        <v>62</v>
      </c>
      <c r="F57" s="12" t="s">
        <v>337</v>
      </c>
      <c r="G57" s="12" t="s">
        <v>338</v>
      </c>
      <c r="H57" s="12"/>
    </row>
    <row r="58" spans="1:8" ht="124" customHeight="1">
      <c r="A58" s="12" t="s">
        <v>339</v>
      </c>
      <c r="B58" s="12" t="s">
        <v>340</v>
      </c>
      <c r="C58" s="12" t="s">
        <v>341</v>
      </c>
      <c r="D58" s="12" t="s">
        <v>342</v>
      </c>
      <c r="E58" s="12" t="s">
        <v>62</v>
      </c>
      <c r="F58" s="12" t="s">
        <v>343</v>
      </c>
      <c r="G58" s="12" t="s">
        <v>330</v>
      </c>
      <c r="H58" s="12"/>
    </row>
    <row r="59" spans="1:8" ht="68" customHeight="1">
      <c r="A59" s="12" t="s">
        <v>344</v>
      </c>
      <c r="B59" s="12" t="s">
        <v>345</v>
      </c>
      <c r="C59" s="12" t="s">
        <v>346</v>
      </c>
      <c r="D59" s="12" t="s">
        <v>297</v>
      </c>
      <c r="E59" s="12" t="s">
        <v>62</v>
      </c>
      <c r="F59" s="12" t="s">
        <v>347</v>
      </c>
      <c r="G59" s="12" t="s">
        <v>348</v>
      </c>
      <c r="H59" s="12"/>
    </row>
    <row r="60" spans="1:8" ht="68" customHeight="1">
      <c r="A60" s="12" t="s">
        <v>349</v>
      </c>
      <c r="B60" s="12" t="s">
        <v>350</v>
      </c>
      <c r="C60" s="12" t="s">
        <v>351</v>
      </c>
      <c r="D60" s="12" t="s">
        <v>297</v>
      </c>
      <c r="E60" s="12" t="s">
        <v>62</v>
      </c>
      <c r="F60" s="12" t="s">
        <v>352</v>
      </c>
      <c r="G60" s="12" t="s">
        <v>353</v>
      </c>
      <c r="H60" s="12" t="s">
        <v>348</v>
      </c>
    </row>
    <row r="61" spans="1:8" ht="68" customHeight="1">
      <c r="A61" s="12" t="s">
        <v>354</v>
      </c>
      <c r="B61" s="12" t="s">
        <v>355</v>
      </c>
      <c r="C61" s="12" t="s">
        <v>356</v>
      </c>
      <c r="D61" s="12" t="s">
        <v>297</v>
      </c>
      <c r="E61" s="12" t="s">
        <v>62</v>
      </c>
      <c r="F61" s="12" t="s">
        <v>357</v>
      </c>
      <c r="G61" s="12" t="s">
        <v>358</v>
      </c>
      <c r="H61" s="12"/>
    </row>
    <row r="62" spans="1:8" ht="82" customHeight="1">
      <c r="A62" s="12" t="s">
        <v>359</v>
      </c>
      <c r="B62" s="12" t="s">
        <v>360</v>
      </c>
      <c r="C62" s="12" t="s">
        <v>361</v>
      </c>
      <c r="D62" s="12" t="s">
        <v>297</v>
      </c>
      <c r="E62" s="12" t="s">
        <v>62</v>
      </c>
      <c r="F62" s="12" t="s">
        <v>362</v>
      </c>
      <c r="G62" s="12" t="s">
        <v>363</v>
      </c>
      <c r="H62" s="12" t="s">
        <v>364</v>
      </c>
    </row>
    <row r="63" spans="1:8" ht="68" customHeight="1">
      <c r="A63" s="12" t="s">
        <v>365</v>
      </c>
      <c r="B63" s="12" t="s">
        <v>366</v>
      </c>
      <c r="C63" s="12" t="s">
        <v>367</v>
      </c>
      <c r="D63" s="12" t="s">
        <v>368</v>
      </c>
      <c r="E63" s="12" t="s">
        <v>62</v>
      </c>
      <c r="F63" s="12" t="s">
        <v>369</v>
      </c>
      <c r="G63" s="12" t="s">
        <v>370</v>
      </c>
      <c r="H63" s="12" t="s">
        <v>371</v>
      </c>
    </row>
    <row r="64" spans="1:8" ht="68" customHeight="1">
      <c r="A64" s="12" t="s">
        <v>372</v>
      </c>
      <c r="B64" s="12" t="s">
        <v>373</v>
      </c>
      <c r="C64" s="12" t="s">
        <v>374</v>
      </c>
      <c r="D64" s="12" t="s">
        <v>375</v>
      </c>
      <c r="E64" s="12" t="s">
        <v>62</v>
      </c>
      <c r="F64" s="12" t="s">
        <v>376</v>
      </c>
      <c r="G64" s="12" t="s">
        <v>377</v>
      </c>
      <c r="H64" s="12"/>
    </row>
    <row r="65" spans="1:8" ht="40" customHeight="1">
      <c r="A65" s="12" t="s">
        <v>378</v>
      </c>
      <c r="B65" s="12" t="s">
        <v>379</v>
      </c>
      <c r="C65" s="12" t="s">
        <v>380</v>
      </c>
      <c r="D65" s="12" t="s">
        <v>381</v>
      </c>
      <c r="E65" s="12" t="s">
        <v>62</v>
      </c>
      <c r="F65" s="12" t="s">
        <v>376</v>
      </c>
      <c r="G65" s="12" t="s">
        <v>377</v>
      </c>
      <c r="H65" s="12"/>
    </row>
    <row r="66" spans="1:8" ht="40" customHeight="1">
      <c r="A66" s="12" t="s">
        <v>382</v>
      </c>
      <c r="B66" s="12" t="s">
        <v>383</v>
      </c>
      <c r="C66" s="12" t="s">
        <v>384</v>
      </c>
      <c r="D66" s="12" t="s">
        <v>385</v>
      </c>
      <c r="E66" s="12" t="s">
        <v>62</v>
      </c>
      <c r="F66" s="12" t="s">
        <v>376</v>
      </c>
      <c r="G66" s="12" t="s">
        <v>377</v>
      </c>
      <c r="H66" s="12"/>
    </row>
    <row r="67" spans="1:8" ht="68" customHeight="1">
      <c r="A67" s="12" t="s">
        <v>386</v>
      </c>
      <c r="B67" s="12" t="s">
        <v>387</v>
      </c>
      <c r="C67" s="12" t="s">
        <v>388</v>
      </c>
      <c r="D67" s="12" t="s">
        <v>389</v>
      </c>
      <c r="E67" s="12" t="s">
        <v>62</v>
      </c>
      <c r="F67" s="12" t="s">
        <v>390</v>
      </c>
      <c r="G67" s="12" t="s">
        <v>391</v>
      </c>
      <c r="H67" s="12"/>
    </row>
    <row r="68" spans="1:8" ht="54" customHeight="1">
      <c r="A68" s="12" t="s">
        <v>392</v>
      </c>
      <c r="B68" s="12" t="s">
        <v>393</v>
      </c>
      <c r="C68" s="12" t="s">
        <v>394</v>
      </c>
      <c r="D68" s="12" t="s">
        <v>395</v>
      </c>
      <c r="E68" s="12" t="s">
        <v>62</v>
      </c>
      <c r="F68" s="12" t="s">
        <v>396</v>
      </c>
      <c r="G68" s="12" t="s">
        <v>397</v>
      </c>
      <c r="H68" s="12"/>
    </row>
    <row r="69" spans="1:8" ht="54" customHeight="1">
      <c r="A69" s="12" t="s">
        <v>398</v>
      </c>
      <c r="B69" s="12" t="s">
        <v>399</v>
      </c>
      <c r="C69" s="12" t="s">
        <v>400</v>
      </c>
      <c r="D69" s="12" t="s">
        <v>401</v>
      </c>
      <c r="E69" s="12" t="s">
        <v>62</v>
      </c>
      <c r="F69" s="12" t="s">
        <v>402</v>
      </c>
      <c r="G69" s="12" t="s">
        <v>403</v>
      </c>
      <c r="H69" s="12"/>
    </row>
    <row r="70" spans="1:8" ht="82" customHeight="1">
      <c r="A70" s="12" t="s">
        <v>404</v>
      </c>
      <c r="B70" s="12" t="s">
        <v>405</v>
      </c>
      <c r="C70" s="12" t="s">
        <v>406</v>
      </c>
      <c r="D70" s="12" t="s">
        <v>407</v>
      </c>
      <c r="E70" s="12" t="s">
        <v>62</v>
      </c>
      <c r="F70" s="12" t="s">
        <v>408</v>
      </c>
      <c r="G70" s="12" t="s">
        <v>409</v>
      </c>
      <c r="H70" s="12" t="s">
        <v>397</v>
      </c>
    </row>
    <row r="71" spans="1:8" ht="68" customHeight="1">
      <c r="A71" s="12" t="s">
        <v>410</v>
      </c>
      <c r="B71" s="12" t="s">
        <v>411</v>
      </c>
      <c r="C71" s="12" t="s">
        <v>412</v>
      </c>
      <c r="D71" s="12" t="s">
        <v>413</v>
      </c>
      <c r="E71" s="12" t="s">
        <v>62</v>
      </c>
      <c r="F71" s="12" t="s">
        <v>414</v>
      </c>
      <c r="G71" s="12" t="s">
        <v>397</v>
      </c>
      <c r="H71" s="12"/>
    </row>
    <row r="72" spans="1:8" ht="68" customHeight="1">
      <c r="A72" s="12" t="s">
        <v>415</v>
      </c>
      <c r="B72" s="12" t="s">
        <v>416</v>
      </c>
      <c r="C72" s="12" t="s">
        <v>417</v>
      </c>
      <c r="D72" s="12" t="s">
        <v>418</v>
      </c>
      <c r="E72" s="12" t="s">
        <v>62</v>
      </c>
      <c r="F72" s="12" t="s">
        <v>419</v>
      </c>
      <c r="G72" s="12" t="s">
        <v>420</v>
      </c>
      <c r="H72" s="12"/>
    </row>
    <row r="73" spans="1:8" ht="96" customHeight="1">
      <c r="A73" s="12" t="s">
        <v>421</v>
      </c>
      <c r="B73" s="12" t="s">
        <v>422</v>
      </c>
      <c r="C73" s="12" t="s">
        <v>423</v>
      </c>
      <c r="D73" s="12" t="s">
        <v>424</v>
      </c>
      <c r="E73" s="12" t="s">
        <v>62</v>
      </c>
      <c r="F73" s="12" t="s">
        <v>425</v>
      </c>
      <c r="G73" s="12" t="s">
        <v>420</v>
      </c>
      <c r="H73" s="12"/>
    </row>
    <row r="74" spans="1:8" ht="68" customHeight="1">
      <c r="A74" s="12" t="s">
        <v>426</v>
      </c>
      <c r="B74" s="12" t="s">
        <v>427</v>
      </c>
      <c r="C74" s="12" t="s">
        <v>428</v>
      </c>
      <c r="D74" s="12" t="s">
        <v>429</v>
      </c>
      <c r="E74" s="12" t="s">
        <v>62</v>
      </c>
      <c r="F74" s="12" t="s">
        <v>430</v>
      </c>
      <c r="G74" s="12" t="s">
        <v>431</v>
      </c>
      <c r="H74" s="12"/>
    </row>
    <row r="75" spans="1:8" ht="68" customHeight="1">
      <c r="A75" s="12" t="s">
        <v>432</v>
      </c>
      <c r="B75" s="12" t="s">
        <v>433</v>
      </c>
      <c r="C75" s="12" t="s">
        <v>434</v>
      </c>
      <c r="D75" s="12" t="s">
        <v>435</v>
      </c>
      <c r="E75" s="12" t="s">
        <v>62</v>
      </c>
      <c r="F75" s="12" t="s">
        <v>436</v>
      </c>
      <c r="G75" s="12" t="s">
        <v>191</v>
      </c>
      <c r="H75" s="12"/>
    </row>
    <row r="76" spans="1:8" ht="68" customHeight="1">
      <c r="A76" s="12" t="s">
        <v>437</v>
      </c>
      <c r="B76" s="12" t="s">
        <v>438</v>
      </c>
      <c r="C76" s="12" t="s">
        <v>439</v>
      </c>
      <c r="D76" s="12" t="s">
        <v>440</v>
      </c>
      <c r="E76" s="12" t="s">
        <v>62</v>
      </c>
      <c r="F76" s="12" t="s">
        <v>441</v>
      </c>
      <c r="G76" s="12" t="s">
        <v>64</v>
      </c>
      <c r="H76" s="12"/>
    </row>
    <row r="77" spans="1:8" ht="152" customHeight="1">
      <c r="A77" s="12" t="s">
        <v>442</v>
      </c>
      <c r="B77" s="12" t="s">
        <v>443</v>
      </c>
      <c r="C77" s="12" t="s">
        <v>444</v>
      </c>
      <c r="D77" s="12" t="s">
        <v>445</v>
      </c>
      <c r="E77" s="12" t="s">
        <v>62</v>
      </c>
      <c r="F77" s="12" t="s">
        <v>446</v>
      </c>
      <c r="G77" s="12" t="s">
        <v>447</v>
      </c>
      <c r="H77" s="12" t="s">
        <v>448</v>
      </c>
    </row>
    <row r="78" spans="1:8" ht="82" customHeight="1">
      <c r="A78" s="12" t="s">
        <v>449</v>
      </c>
      <c r="B78" s="12" t="s">
        <v>450</v>
      </c>
      <c r="C78" s="12" t="s">
        <v>451</v>
      </c>
      <c r="D78" s="12" t="s">
        <v>452</v>
      </c>
      <c r="E78" s="12" t="s">
        <v>62</v>
      </c>
      <c r="F78" s="12" t="s">
        <v>453</v>
      </c>
      <c r="G78" s="12" t="s">
        <v>454</v>
      </c>
      <c r="H78" s="12" t="s">
        <v>455</v>
      </c>
    </row>
    <row r="79" spans="1:8" ht="138" customHeight="1">
      <c r="A79" s="12" t="s">
        <v>456</v>
      </c>
      <c r="B79" s="12" t="s">
        <v>457</v>
      </c>
      <c r="C79" s="12" t="s">
        <v>458</v>
      </c>
      <c r="D79" s="12" t="s">
        <v>459</v>
      </c>
      <c r="E79" s="12" t="s">
        <v>62</v>
      </c>
      <c r="F79" s="12" t="s">
        <v>460</v>
      </c>
      <c r="G79" s="12" t="s">
        <v>461</v>
      </c>
      <c r="H79" s="12" t="s">
        <v>462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Subtraction capacity</vt:lpstr>
      <vt:lpstr>Bracket slices</vt:lpstr>
      <vt:lpstr>Checked 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Michal Nadrowski</cp:lastModifiedBy>
  <dcterms:modified xsi:type="dcterms:W3CDTF">2026-10-31T16:14:37Z</dcterms:modified>
</cp:coreProperties>
</file>