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dev\projects\RothIRAHub\rothirahub.com\roth-ira-washington\"/>
    </mc:Choice>
  </mc:AlternateContent>
  <xr:revisionPtr revIDLastSave="0" documentId="13_ncr:1_{4F4BB0C2-E41A-4DAF-8A6D-E024092E5555}" xr6:coauthVersionLast="47" xr6:coauthVersionMax="47" xr10:uidLastSave="{00000000-0000-0000-0000-000000000000}"/>
  <bookViews>
    <workbookView xWindow="-110" yWindow="-110" windowWidth="25820" windowHeight="15500" xr2:uid="{00000000-000D-0000-FFFF-FFFF00000000}"/>
  </bookViews>
  <sheets>
    <sheet name="Conversion" sheetId="1" r:id="rId1"/>
    <sheet name="Estate dates" sheetId="2" r:id="rId2"/>
    <sheet name="Property relief" sheetId="3" r:id="rId3"/>
    <sheet name="Rules" sheetId="4" r:id="rId4"/>
    <sheet name="Sourc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3" l="1"/>
  <c r="C11" i="3"/>
  <c r="D16" i="3" s="1"/>
  <c r="D17" i="3" s="1"/>
  <c r="D15" i="2"/>
  <c r="C15" i="2"/>
  <c r="C14" i="2"/>
  <c r="D14" i="2" s="1"/>
  <c r="C16" i="1"/>
  <c r="C15" i="1"/>
  <c r="C11" i="1"/>
  <c r="D16" i="2" l="1"/>
  <c r="D20" i="2" s="1"/>
  <c r="D19" i="3"/>
  <c r="C16" i="2"/>
  <c r="C16" i="3"/>
  <c r="C17" i="3" s="1"/>
  <c r="C19" i="3" s="1"/>
  <c r="D22" i="2" l="1"/>
  <c r="D23" i="2"/>
  <c r="D24" i="2"/>
  <c r="D25" i="2"/>
  <c r="D26" i="2"/>
  <c r="D19" i="2"/>
  <c r="D21" i="2"/>
  <c r="C21" i="2"/>
  <c r="C20" i="2"/>
  <c r="C19" i="2"/>
  <c r="C26" i="2"/>
  <c r="C24" i="2"/>
  <c r="C23" i="2"/>
  <c r="C22" i="2"/>
  <c r="C25" i="2"/>
  <c r="D28" i="2" l="1"/>
  <c r="C28" i="2"/>
</calcChain>
</file>

<file path=xl/sharedStrings.xml><?xml version="1.0" encoding="utf-8"?>
<sst xmlns="http://schemas.openxmlformats.org/spreadsheetml/2006/main" count="952" uniqueCount="714">
  <si>
    <t>Washington: a conversion example</t>
  </si>
  <si>
    <t>2026 only. A fully taxable Traditional IRA-to-Roth IRA conversion; a teaching example, not your complete tax bill.</t>
  </si>
  <si>
    <t>Editable assumption</t>
  </si>
  <si>
    <t>Value</t>
  </si>
  <si>
    <t>Fully taxable amount converted</t>
  </si>
  <si>
    <t>Assumed federal rate on every converted dollar</t>
  </si>
  <si>
    <t>Input check</t>
  </si>
  <si>
    <t>Calculation</t>
  </si>
  <si>
    <t>Amount</t>
  </si>
  <si>
    <t>Federal income tax in this illustration</t>
  </si>
  <si>
    <t>Washington personal income tax on conversion</t>
  </si>
  <si>
    <t>The rate is an assumption, not a calculated tax bracket. If the conversion crosses federal brackets or changes deductions, credits, premiums or benefits, multiplication alone will not measure the cost. After-tax IRA basis and cash withheld are not modeled.</t>
  </si>
  <si>
    <t>Yellow cells are editable. Fixed 2026 Washington rules are on Rules. Do not reuse this worksheet as a future-year or another-state tax calculator.</t>
  </si>
  <si>
    <t>RothIRAHub.com · Rules checked October 2, 2026 · Education, not personal tax or legal advice.</t>
  </si>
  <si>
    <t>Reuse with attribution to RothIRAHub and a link to this guide: https://www.rothirahub.com/roth-ira-washington/
Reuse terms: https://www.rothirahub.com/about/terms-of-service/
Government materials retain their own terms.</t>
  </si>
  <si>
    <t>Washington: the date-of-death difference</t>
  </si>
  <si>
    <t>Compare two 2026 date-of-death periods. This is a deliberately simplified Washington estate—not a filing form or an inheritance-tax calculation.</t>
  </si>
  <si>
    <t>Estate before the Washington exclusion</t>
  </si>
  <si>
    <t>Assume an unmarried Washington-domiciled U.S. citizen, all property allocated to Washington, and no deductions or special adjustments other than the state exclusion. No spouse, farm, family-business, residence, foreign-property or prior taxable-gift adjustments. Gross-estate filing requirements are separate.</t>
  </si>
  <si>
    <t>Jan 1–Jun 30, 2026</t>
  </si>
  <si>
    <t>Jul 1–Dec 31, 2026</t>
  </si>
  <si>
    <t>Estate before exclusion</t>
  </si>
  <si>
    <t>Washington exclusion</t>
  </si>
  <si>
    <t>Amount above the exclusion</t>
  </si>
  <si>
    <t>Tax in bracket 1</t>
  </si>
  <si>
    <t>Tax in bracket 2</t>
  </si>
  <si>
    <t>Tax in bracket 3</t>
  </si>
  <si>
    <t>Tax in bracket 4</t>
  </si>
  <si>
    <t>Tax in bracket 5</t>
  </si>
  <si>
    <t>Tax in bracket 6</t>
  </si>
  <si>
    <t>Tax in bracket 7</t>
  </si>
  <si>
    <t>Tax in bracket 8</t>
  </si>
  <si>
    <t>Illustrative Washington estate tax</t>
  </si>
  <si>
    <t>A Roth IRA can be free of federal income tax when paid out and still be included in an estate. This comparison isolates the state exclusion and rate schedules; it does not decide whether a return is required or what a real estate owes.</t>
  </si>
  <si>
    <t>RothIRAHub.com · Rules checked October 2, 2026 · Education, not estate-planning advice.</t>
  </si>
  <si>
    <t>Washington: compare two cash withdrawals</t>
  </si>
  <si>
    <t>2026 income / 2027 property-tax relief. King County illustration for a single applicant. Actual cash withdrawals only—not account-to-account conversions.</t>
  </si>
  <si>
    <t>Other countable income, before deduction</t>
  </si>
  <si>
    <t>Cash withdrawal</t>
  </si>
  <si>
    <t>Standard amount (single applicant)</t>
  </si>
  <si>
    <t>King County top income threshold</t>
  </si>
  <si>
    <t>Qualified Roth IRA</t>
  </si>
  <si>
    <t>Fully taxable Traditional IRA</t>
  </si>
  <si>
    <t>Income added by withdrawal</t>
  </si>
  <si>
    <t>Calculated combined disposable income</t>
  </si>
  <si>
    <t>At or below this income ceiling?</t>
  </si>
  <si>
    <t>Assume no spouse/partner or resident co-owner income, no special annualization, and election of the standard amount rather than itemized deductions. For this illustration, other income must cover the standard amount. Other eligibility conditions are not tested; no tax savings are calculated.</t>
  </si>
  <si>
    <t>A nonqualified Roth withdrawal is not modeled. Do not relabel either column a Roth conversion. Use your own county and collection year for an actual application; do not change the fixed King County threshold into an unsourced estimate.</t>
  </si>
  <si>
    <t>RothIRAHub.com · Rules checked October 2, 2026 · Education, not an eligibility decision.</t>
  </si>
  <si>
    <t>Washington: fixed inputs behind the examples</t>
  </si>
  <si>
    <t>Fixed inputs feed the three examples. Source reference IDs link each input to the Sources sheet. Hypothetical amount and rate choices are not statutory limits.</t>
  </si>
  <si>
    <t>Fixed input</t>
  </si>
  <si>
    <t>Source reference ID</t>
  </si>
  <si>
    <t>Washington conversion rate, 2026</t>
  </si>
  <si>
    <t>wa-tax-conversion-current-state-treatment</t>
  </si>
  <si>
    <t>Jan 1–Jun 30, 2026: exclusion</t>
  </si>
  <si>
    <t>wa-protect-estate-exclusion-first-half-2026</t>
  </si>
  <si>
    <t>Jan 1–Jun 30, 2026: bracket 1 floor</t>
  </si>
  <si>
    <t>wa-protect-estate-rate-schedule-first-half-2026</t>
  </si>
  <si>
    <t>Jan 1–Jun 30, 2026: bracket 1 rate</t>
  </si>
  <si>
    <t>Jan 1–Jun 30, 2026: bracket 2 floor</t>
  </si>
  <si>
    <t>Jan 1–Jun 30, 2026: bracket 2 rate</t>
  </si>
  <si>
    <t>Jan 1–Jun 30, 2026: bracket 3 floor</t>
  </si>
  <si>
    <t>Jan 1–Jun 30, 2026: bracket 3 rate</t>
  </si>
  <si>
    <t>Jan 1–Jun 30, 2026: bracket 4 floor</t>
  </si>
  <si>
    <t>Jan 1–Jun 30, 2026: bracket 4 rate</t>
  </si>
  <si>
    <t>Jan 1–Jun 30, 2026: bracket 5 floor</t>
  </si>
  <si>
    <t>Jan 1–Jun 30, 2026: bracket 5 rate</t>
  </si>
  <si>
    <t>Jan 1–Jun 30, 2026: bracket 6 floor</t>
  </si>
  <si>
    <t>Jan 1–Jun 30, 2026: bracket 6 rate</t>
  </si>
  <si>
    <t>Jan 1–Jun 30, 2026: bracket 7 floor</t>
  </si>
  <si>
    <t>Jan 1–Jun 30, 2026: bracket 7 rate</t>
  </si>
  <si>
    <t>Jan 1–Jun 30, 2026: bracket 8 floor</t>
  </si>
  <si>
    <t>Jan 1–Jun 30, 2026: bracket 8 rate</t>
  </si>
  <si>
    <t>Jul 1–Dec 31, 2026: exclusion</t>
  </si>
  <si>
    <t>wa-protect-estate-exclusion-second-half-2026</t>
  </si>
  <si>
    <t>Jul 1–Dec 31, 2026: bracket 1 floor</t>
  </si>
  <si>
    <t>wa-protect-estate-rate-schedule-second-half-2026</t>
  </si>
  <si>
    <t>Jul 1–Dec 31, 2026: bracket 1 rate</t>
  </si>
  <si>
    <t>Jul 1–Dec 31, 2026: bracket 2 floor</t>
  </si>
  <si>
    <t>Jul 1–Dec 31, 2026: bracket 2 rate</t>
  </si>
  <si>
    <t>Jul 1–Dec 31, 2026: bracket 3 floor</t>
  </si>
  <si>
    <t>Jul 1–Dec 31, 2026: bracket 3 rate</t>
  </si>
  <si>
    <t>Jul 1–Dec 31, 2026: bracket 4 floor</t>
  </si>
  <si>
    <t>Jul 1–Dec 31, 2026: bracket 4 rate</t>
  </si>
  <si>
    <t>Jul 1–Dec 31, 2026: bracket 5 floor</t>
  </si>
  <si>
    <t>Jul 1–Dec 31, 2026: bracket 5 rate</t>
  </si>
  <si>
    <t>Jul 1–Dec 31, 2026: bracket 6 floor</t>
  </si>
  <si>
    <t>Jul 1–Dec 31, 2026: bracket 6 rate</t>
  </si>
  <si>
    <t>Jul 1–Dec 31, 2026: bracket 7 floor</t>
  </si>
  <si>
    <t>Jul 1–Dec 31, 2026: bracket 7 rate</t>
  </si>
  <si>
    <t>Jul 1–Dec 31, 2026: bracket 8 floor</t>
  </si>
  <si>
    <t>Jul 1–Dec 31, 2026: bracket 8 rate</t>
  </si>
  <si>
    <t>Collection 2027: single standard amount</t>
  </si>
  <si>
    <t>wa-program-property-2027-deduction-election</t>
  </si>
  <si>
    <t>King County collection 2027: top income threshold</t>
  </si>
  <si>
    <t>wa-program-king-county-collection-2027-thresholds</t>
  </si>
  <si>
    <t>Washington: source reference</t>
  </si>
  <si>
    <t>Applicable year and checked date are different fields. Consult the cited authority and the guide for each rule’s scope. Sources may be older standing rules checked on the stated date.</t>
  </si>
  <si>
    <t>Reference</t>
  </si>
  <si>
    <t>Subject</t>
  </si>
  <si>
    <t>Explanation</t>
  </si>
  <si>
    <t>Applicable year</t>
  </si>
  <si>
    <t>Checked</t>
  </si>
  <si>
    <t>Authority</t>
  </si>
  <si>
    <t>Source URL</t>
  </si>
  <si>
    <t>Additional source URLs</t>
  </si>
  <si>
    <t>wa-tax-individual-income-tax-2026</t>
  </si>
  <si>
    <t>No Washington individual income tax is imposed for tax year 2026.</t>
  </si>
  <si>
    <t>Scope is personal income tax, not all Washington taxes. The enacted income tax begins with 2028 income; it is not a 2026 tax. An ordinary personal IRA transaction does not create a 2026 Washington individual-income-tax return or estimated-payment obligation.</t>
  </si>
  <si>
    <t>2026</t>
  </si>
  <si>
    <t>2026-10-02</t>
  </si>
  <si>
    <t>RCW 1.90.100</t>
  </si>
  <si>
    <t>https://app.leg.wa.gov/RCW/default.aspx?cite=1.90.100</t>
  </si>
  <si>
    <t>https://app.leg.wa.gov/RCW/default.aspx?cite=82A.04.030 | https://dor.wa.gov/taxes-rates/income-tax/frequently-asked-questions-about-income-tax</t>
  </si>
  <si>
    <t>wa-tax-contribution-state-deduction-2026</t>
  </si>
  <si>
    <t>A personal IRA contribution provides no Washington personal-income-tax deduction in 2026.</t>
  </si>
  <si>
    <t>This is nonapplicability because Washington imposes no current personal income tax, not a special Roth incentive or state credit. Federal Roth contributions are nondeductible; federal Traditional IRA deduction eligibility remains a separate question. Federal IRA dollar limits are not addressed here.</t>
  </si>
  <si>
    <t>https://app.leg.wa.gov/RCW/default.aspx?cite=82A.04.030 | https://www.irs.gov/retirement-plans/roth-iras</t>
  </si>
  <si>
    <t>A completed personal Traditional-to-Roth IRA conversion incurs no Washington personal income tax in 2026.</t>
  </si>
  <si>
    <t>The federally taxable portion is ordinary income, not Washington-taxable long-term capital gain. Do not apply Washington's 7% or 9.9% capital-gains rates to a conversion. A separate sale in a taxable brokerage account to obtain cash for federal conversion tax must be tested independently. Former-state tax and federal tax are outside this zero-Washington-income-tax conclusion.</t>
  </si>
  <si>
    <t>2026; federal explanatory source edition 2025</t>
  </si>
  <si>
    <t>https://app.leg.wa.gov/RCW/default.aspx?cite=82A.04.030 | https://www.irs.gov/publications/p590b | https://www.irs.gov/publications/p590b | https://app.leg.wa.gov/RCW/default.aspx?cite=82.87.040 | https://app.leg.wa.gov/RCW/default.aspx?cite=82.87.050</t>
  </si>
  <si>
    <t>wa-tax-withdrawal-current-state-treatment</t>
  </si>
  <si>
    <t>Personal Traditional and Roth IRA withdrawals are not subject to Washington personal income tax in 2026.</t>
  </si>
  <si>
    <t>This state result includes qualified and nonqualified Roth distributions; it does not make every distribution federally tax-free. Federal qualified Roth distributions and returns of regular contributions are generally excluded from gross income, while other Roth distributions can include taxable earnings. Tax on money later spent or invested is a different event.</t>
  </si>
  <si>
    <t>https://app.leg.wa.gov/RCW/default.aspx?cite=82A.04.030 | https://www.irs.gov/publications/p590b</t>
  </si>
  <si>
    <t>wa-tax-local-personal-income-tax-layer</t>
  </si>
  <si>
    <t>No city, county or other local personal-income-tax layer applies to an ordinary personal IRA conversion or distribution under the current prohibition.</t>
  </si>
  <si>
    <t>RCW 1.90.100 expressly covers local jurisdictions. Its exception authorizes the specified state chapter 82A.04 tax, not a general local retirement tax. This does not mean there are no local sales, property, business or employer-payroll taxes.</t>
  </si>
  <si>
    <t>2026; future state-tax exception already enacted</t>
  </si>
  <si>
    <t>https://app.leg.wa.gov/RCW/default.aspx?cite=1.90.100 | https://www.seattle.gov/city-finance/business-taxes-and-licenses/seattle-taxes/payroll-expense-tax</t>
  </si>
  <si>
    <t>wa-tax-capital-gains-retirement-account-exemption</t>
  </si>
  <si>
    <t>Sales or exchanges of assets held in qualifying retirement accounts are exempt from Washington capital-gains tax.</t>
  </si>
  <si>
    <t>RCW 82.87.050(3) expressly includes Traditional IRAs under IRC 408 and Roth IRAs under IRC 408A, as well as listed workplace plans. The exemption follows assets held under the qualifying account, not the owner's intention to use an ordinary brokerage account for retirement. It does not turn a taxable IRA distribution into capital gain or establish a general 2028 retirement-income exclusion.</t>
  </si>
  <si>
    <t>RCW 82.87.050</t>
  </si>
  <si>
    <t>https://app.leg.wa.gov/RCW/default.aspx?cite=82.87.050</t>
  </si>
  <si>
    <t>https://dor.wa.gov/taxes-rates/other-taxes/capital-gains-tax/frequently-asked-questions-about-washingtons-capital-gains-tax</t>
  </si>
  <si>
    <t>wa-tax-capital-gains-tiered-rates</t>
  </si>
  <si>
    <t>7% on taxable Washington capital gains up to $1,000,000; 9.9% on the excess.</t>
  </si>
  <si>
    <t>The extra 2.9% applies only to the portion of Washington capital gains above $1,000,000. The tier base is after applicable exemptions and deductions, not gross sale proceeds or unadjusted federal gains. Applies beginning tax year 2025, with that year's collection in 2026, and remains the enacted schedule for 2026.</t>
  </si>
  <si>
    <t>2025 and 2026</t>
  </si>
  <si>
    <t>RCW 82.87.040</t>
  </si>
  <si>
    <t>https://app.leg.wa.gov/RCW/default.aspx?cite=82.87.040</t>
  </si>
  <si>
    <t>https://app.leg.wa.gov/RCW/default.aspx?cite=82.87.020 | https://dor.wa.gov/forms-publications/publications-subject/special-notices/new-tiered-rates-washingtons-capital-gains-tax</t>
  </si>
  <si>
    <t>wa-tax-capital-gains-standard-deduction-2025</t>
  </si>
  <si>
    <t>$278,000 is the published 2025 capital-gains standard deduction.</t>
  </si>
  <si>
    <t>This is tax year 2025, generally reported in 2026, not a confirmed deduction for gains realized in 2026. Spouses or state-registered domestic partners share the deduction even if they file separately; it is not doubled per spouse.</t>
  </si>
  <si>
    <t>2025</t>
  </si>
  <si>
    <t>Washington DOR capital-gains overview</t>
  </si>
  <si>
    <t>https://dor.wa.gov/taxes-rates/other-taxes/capital-gains-tax</t>
  </si>
  <si>
    <t>https://app.leg.wa.gov/RCW/default.aspx?cite=82.87.060 | https://app.leg.wa.gov/RCW/default.aspx?cite=82.87.120</t>
  </si>
  <si>
    <t>wa-tax-capital-gains-standard-deduction-2026</t>
  </si>
  <si>
    <t>2026 amount not found published in the official DOR material retrieved.</t>
  </si>
  <si>
    <t>The 2026 deduction remains unestablished here; $278,000 is not carried forward and no inflation estimate is treated as law. The statute calls for October adjustments and publication by October 31, with adjusted amounts applying to taxes due the next calendar year. Thus October 2026 publication is relevant to 2026 gains reported in 2027.</t>
  </si>
  <si>
    <t>2026 gains; 2027 payment</t>
  </si>
  <si>
    <t>https://dor.wa.gov/taxes-rates/other-taxes/capital-gains-tax/do-you-owe-capital-gains-tax | https://app.leg.wa.gov/RCW/default.aspx?cite=82.87.150</t>
  </si>
  <si>
    <t>wa-tax-capital-gains-hypothetical-tier-arithmetic</t>
  </si>
  <si>
    <t>Hypothetical $1,200,000 taxable Washington capital gains produces $89,800 before credits.</t>
  </si>
  <si>
    <t>The hypothetical $1,200,000 is already the post-exemption, post-deduction Washington capital-gains base; it is neither account balance nor sale proceeds. Calculation: $1,000,000 x 7% + $200,000 x 9.9% = $89,800. Assumes no credits or special adjustments. This is a brokerage-gain illustration, not the tax on an IRA conversion.</t>
  </si>
  <si>
    <t>2026 hypothetical using enacted 2025-and-later rate schedule</t>
  </si>
  <si>
    <t>https://app.leg.wa.gov/RCW/default.aspx?cite=82.87.020 | https://app.leg.wa.gov/RCW/default.aspx?cite=82.87.050</t>
  </si>
  <si>
    <t>wa-tax-capital-gains-payment-timing-2026</t>
  </si>
  <si>
    <t>Capital-gains quarterly payments are not required; optional 2026 prepayment begins October 15, 2026.</t>
  </si>
  <si>
    <t>DOR says 2026 gains are reported and paid April 15, 2027, with optional prepayment up to six months earlier. This is capital-gains administration, not a state estimate on an IRA conversion. The prepayment option does not make the 2028 income tax operative in 2026. DOR also cautions against reducing federal net long-term gains on the Washington return by these prepayments.</t>
  </si>
  <si>
    <t>2026 gains; October 15, 2026 prepayment; April 15, 2027 due date</t>
  </si>
  <si>
    <t>Washington DOR capital-gains FAQ</t>
  </si>
  <si>
    <t>https://dor.wa.gov/forms-publications/publications-subject/special-notices/prepayment-capital-gains-tax | https://app.leg.wa.gov/RCW/default.aspx?cite=82.87.020</t>
  </si>
  <si>
    <t>wa-tax-essb6346-enactment-and-start</t>
  </si>
  <si>
    <t>Enacted March 30, 2026; the new income tax starts January 1, 2028.</t>
  </si>
  <si>
    <t>ESSB 6346 is chapter 238, Laws of 2026, not merely a proposal. Enrollment certificate gives general effective date June 11, 2026, with specified sections on other dates; section 201 separately starts imposition January 1, 2028. First returns are due April 2029 per DOR. Do not confuse enactment, statutory effective date, first income year and first filing year.</t>
  </si>
  <si>
    <t>Enacted 2026; first income year 2028; first return 2029</t>
  </si>
  <si>
    <t>ESSB 6346, chapter 238, Laws of 2026, enrollment certificate</t>
  </si>
  <si>
    <t>https://lawfilesext.leg.wa.gov/biennium/2025-26/Htm/Bills/Session%20Laws/Senate/6346-S.SL.htm</t>
  </si>
  <si>
    <t>wa-tax-future-income-tax-rate</t>
  </si>
  <si>
    <t>The enacted 2028 income-tax rate is 9.90% of Washington taxable income.</t>
  </si>
  <si>
    <t>This is not a rate imposed on the entire account balance or every resident's entire income. Washington taxable income is the statutory base after the specified modifications and deductions. The enacted schedule does not phase the rate in through lower 2026/2027 rates; no 2026 individual income tax is created.</t>
  </si>
  <si>
    <t>2028 onward under enacted law, subject to later legal changes</t>
  </si>
  <si>
    <t>RCW 82A.04.030</t>
  </si>
  <si>
    <t>https://app.leg.wa.gov/RCW/default.aspx?cite=82A.04.030</t>
  </si>
  <si>
    <t>https://app.leg.wa.gov/RCW/default.aspx?cite=82A.04.030 | https://app.leg.wa.gov/RCW/default.aspx?cite=82A.04&amp;full=true</t>
  </si>
  <si>
    <t>wa-tax-future-million-dollar-deduction</t>
  </si>
  <si>
    <t>The initial deduction is $1,000,000 per individual, or one combined $1,000,000 for spouses/domestic partners.</t>
  </si>
  <si>
    <t>Married taxpayers and state-registered domestic partners do not each get $1,000,000 by filing separately. This deduction reduces Washington base income; it is not an IRA-only retirement exemption. Non-full-year residents have a separate statutory adjustment.</t>
  </si>
  <si>
    <t>Initial 2028 tax year</t>
  </si>
  <si>
    <t>RCW 82A.04.360</t>
  </si>
  <si>
    <t>https://app.leg.wa.gov/RCW/default.aspx?cite=82A.04.360</t>
  </si>
  <si>
    <t>https://app.leg.wa.gov/RCW/default.aspx?cite=82A.04.363</t>
  </si>
  <si>
    <t>wa-tax-future-retirement-income-definition</t>
  </si>
  <si>
    <t>No general retirement-income definition or retirement-income subtraction appears in the enacted income-tax chapter.</t>
  </si>
  <si>
    <t>RCW 82A.04 starts from federal AGI and lists modifications. Its definitions and deduction provisions do not create a broad retirement-income exemption. ESSB 6346's references to retirement income in section 804 concern amendments to a different statute, not an income-tax exclusion. Sections 801-814 also expressly disallow reliance on specified existing public-pension tax exemptions against the new Title 82A tax.</t>
  </si>
  <si>
    <t>2028 income-tax framework enacted in 2026</t>
  </si>
  <si>
    <t>Chapter 82A.04 RCW, definitions and all base-income modifications and deductions</t>
  </si>
  <si>
    <t>https://app.leg.wa.gov/RCW/default.aspx?cite=82A.04&amp;full=true</t>
  </si>
  <si>
    <t>wa-tax-future-roth-conversion-interpretation</t>
  </si>
  <si>
    <t>Under the law enacted for 2028, the taxable portion of an ordinary personal Traditional-to-Roth IRA conversion enters a full-year Washington resident's income-tax starting base.</t>
  </si>
  <si>
    <t>RCW 82A.04 starts with federal adjusted gross income using the Internal Revenue Code as in effect January 1, 2026. The federally taxable conversion portion is ordinary income; the enacted modifications contain no general Roth-conversion or retirement-income subtraction. This is an applied reading of the enacted statutes, not published DOR conversion-specific guidance. Actual Washington tax depends on the statutory deductions, other income, basis, credits and applicable exceptions; do not multiply every converted dollar by 9.9%. This conclusion does not cover nonresident/part-year or special federally protected circumstances and does not guarantee that the enacted law will operate unchanged in 2028. Repeal and court developments must be checked separately before relying on future-year treatment.</t>
  </si>
  <si>
    <t>2028 onward</t>
  </si>
  <si>
    <t>https://app.leg.wa.gov/RCW/default.aspx?cite=82A.04.010 | https://app.leg.wa.gov/RCW/default.aspx?cite=82A.04.200 | https://app.leg.wa.gov/RCW/default.aspx?cite=82A.04.410 | https://www.irs.gov/publications/p590b | https://app.leg.wa.gov/RCW/default.aspx?cite=82A.04.360 | https://dor.wa.gov/taxes-rates/income-tax/frequently-asked-questions-about-income-tax</t>
  </si>
  <si>
    <t>wa-tax-future-qualified-roth-distributions</t>
  </si>
  <si>
    <t>The enacted federal-AGI starting rule preserves federal exclusions unless specifically added back.</t>
  </si>
  <si>
    <t>Applied reading: a federally qualified Roth IRA distribution excluded from federal AGI is not made taxable merely by Washington's new tax. RCW 82A.04.200 requires an express inclusion among listed provisions to override a federal exclusion; no Roth-qualified-distribution addback was found. This is different from a taxable conversion and from taxable earnings in a nonqualified distribution.</t>
  </si>
  <si>
    <t>2028 onward under enacted framework</t>
  </si>
  <si>
    <t>RCW 82A.04.200</t>
  </si>
  <si>
    <t>https://app.leg.wa.gov/RCW/default.aspx?cite=82A.04.200</t>
  </si>
  <si>
    <t>https://app.leg.wa.gov/RCW/default.aspx?cite=82A.04&amp;full=true | https://www.irs.gov/retirement-plans/roth-iras</t>
  </si>
  <si>
    <t>wa-tax-future-capital-gains-exemption-boundary</t>
  </si>
  <si>
    <t>The 2028 capital-gain modification does not itself exclude ordinary IRA conversion income.</t>
  </si>
  <si>
    <t>RCW 82A.04.210 removes federal long-term gains/losses and applies a particular Washington capital-gains addback for taxpayers owing chapter 82.87 tax. Its reference to exempt sales/exchanges protects those long-term-gain items, not every payment from a retirement account. A separate nonrefundable credit coordinates actual Washington capital-gains tax with the new income tax.</t>
  </si>
  <si>
    <t>RCW 82A.04.210</t>
  </si>
  <si>
    <t>https://app.leg.wa.gov/RCW/default.aspx?cite=82A.04.210</t>
  </si>
  <si>
    <t>https://app.leg.wa.gov/RCW/default.aspx?cite=82A.04.130 | https://www.irs.gov/publications/p590b</t>
  </si>
  <si>
    <t>wa-tax-future-deduction-indexing</t>
  </si>
  <si>
    <t>First new-income-tax deduction adjustment is October 2029; subsequent calculations occur in odd-numbered Octobers.</t>
  </si>
  <si>
    <t>RCW 82A.04.367 requires nearest-$1,000 rounding and no downward adjustment; adjusted amount applies to taxes due in the following calendar year. Thus the first adjustment concerns taxes due in 2030. Do not project a 2028 inflation uplift or describe a new calculation every year without the odd-year qualification.</t>
  </si>
  <si>
    <t>First calculation October 2029; taxes due 2030</t>
  </si>
  <si>
    <t>RCW 82A.04.367</t>
  </si>
  <si>
    <t>https://app.leg.wa.gov/RCW/default.aspx?cite=82A.04.367</t>
  </si>
  <si>
    <t>wa-tax-future-estimated-payment-phase-in</t>
  </si>
  <si>
    <t>New-income-tax estimated payments are not required before July 1, 2029.</t>
  </si>
  <si>
    <t>RCW 82A.04.510 ties later estimates to individuals with estimated tax in excess of $5,000 who must make federal estimated payments, and follows federal reporting periods/due dates. The delayed estimated-payment obligation does not defer the tax on 2028 income. Do not confuse this regime with capital-gains optional prepayments.</t>
  </si>
  <si>
    <t>2028 income tax; estimated-payment phase-in July 1, 2029</t>
  </si>
  <si>
    <t>RCW 82A.04.510</t>
  </si>
  <si>
    <t>https://app.leg.wa.gov/RCW/default.aspx?cite=82A.04.510</t>
  </si>
  <si>
    <t>https://app.leg.wa.gov/RCW/default.aspx?cite=82A.04.510 | https://app.leg.wa.gov/RCW/default.aspx?cite=82A.04.030</t>
  </si>
  <si>
    <t>wa-tax-referendum-ruling-not-merits-ruling</t>
  </si>
  <si>
    <t>Heywood v. Hobbs rejected the referendum effort, not the income tax on constitutional merits.</t>
  </si>
  <si>
    <t>The Washington Supreme Court's May 4, 2026 order addressed whether ESSB 6346 was subject to referendum. The court expressly stated the tax's constitutionality was not before it. The publication order is dated June 5, 2026. Do not call this a decision upholding the new income tax itself.</t>
  </si>
  <si>
    <t>2026 legal-status history</t>
  </si>
  <si>
    <t>Washington Supreme Court, Heywood v. Hobbs, No. 105220-1, May 4 and June 5, 2026 orders</t>
  </si>
  <si>
    <t>https://www.courts.wa.gov/opinions/pdf/1052201.pdf</t>
  </si>
  <si>
    <t>wa-tax-repeal-initiative-2026</t>
  </si>
  <si>
    <t>Initiative IP26-645 is a proposed repeal, not an enacted repeal as of October 2, 2026.</t>
  </si>
  <si>
    <t>The House Office of Program Research summary is dated August 21, 2026 and reports ballot certification on July 22, 2026; the Attorney General explanatory statement is dated July 23. The Secretary of State lists IP26-645 in its 2026 general-election materials. The measure would repeal the new 9.9% income tax above the statutory $1,000,000 deduction and broaden the income-tax prohibition. These documents describe a proposal awaiting the election, not an election outcome or an enacted repeal. The AG states that only the new income tax is explicitly repealed and that accompanying non-income-tax credits, exemptions and deductions would remain.</t>
  </si>
  <si>
    <t>2026 proposed initiative; possible future effect</t>
  </si>
  <si>
    <t>House Office of Program Research, Summary of Initiative 26-645, page 1</t>
  </si>
  <si>
    <t>https://leg.wa.gov/media/ucubvqsd/2026-summary-of-initiative-26-645.pdf</t>
  </si>
  <si>
    <t>https://leg.wa.gov/media/ucubvqsd/2026-summary-of-initiative-26-645.pdf | https://www.sos.wa.gov/elections/voters/proposed-ballot-measure-information | https://www.sos.wa.gov/sites/default/files/2026-07/ExStmt_IP26-645.pdf</t>
  </si>
  <si>
    <t>wa-tax-merits-litigation-current-disposition</t>
  </si>
  <si>
    <t>On October 2, 2026, Washington's official public docket displayed Petter's constitutional challenge as Active, with no listed merits ruling, injunction or stay.</t>
  </si>
  <si>
    <t>The October 2, 2026 public Odyssey check identified Klickitat County Superior Court case 26-2-00073-20, Benjamin Petter et al. v. State of Washington et al., as Active. The captured Events and Hearings list ends with the May 15, 2026 Answer. Its identified orders concern pro hac vice admission on April 20 and media coverage on May 7; no displayed entry identifies a merits judgment, injunction or stay. This is a dated observation of the accessible public docket, not clerk certification, review of the order documents, or proof that no unposted order exists. Do not describe the tax as judicially upheld, invalidated or guaranteed to operate in 2028. The enacted law's final-court-invalidation condition and implementation-despite-litigation provision remain distinct from this docket observation; recheck judicial developments before relying on future-year treatment.</t>
  </si>
  <si>
    <t>Legal status as of 2026-10-02; future 2028 tax</t>
  </si>
  <si>
    <t>Washington Courts Odyssey public docket, Klickitat case 26-2-00073-20, October 2, 2026</t>
  </si>
  <si>
    <t>https://odysseyportal.courts.wa.gov/ODYPORTAL/Home/Dashboard/29</t>
  </si>
  <si>
    <t>https://odysseyportal.courts.wa.gov/ODYPORTAL/Home/Dashboard/29 | https://lawfilesext.leg.wa.gov/biennium/2025-26/Htm/Bills/Session%20Laws/Senate/6346-S.SL.htm | https://www.courts.wa.gov/opinions/pdf/1052201.pdf</t>
  </si>
  <si>
    <t>wa-tax-business-tax-retirement-investment-deduction</t>
  </si>
  <si>
    <t>2026 B&amp;O investment-income changes separately preserve a retirement-account/distribution deduction.</t>
  </si>
  <si>
    <t>RCW 82.04.4281(3)(c) allows retirement accounts and recipients of distributions, to that extent, to deduct investment-derived amounts without an incidental-to-main-business requirement, subject to the statute's exceptions. Retirement account is defined by qualifying IRC sections 401 through 409. This is a business-and-occupation-tax provision, not a retirement-income subtraction under the new individual income tax.</t>
  </si>
  <si>
    <t>RCW 82.04.4281</t>
  </si>
  <si>
    <t>https://app.leg.wa.gov/RCW/default.aspx?cite=82.04.4281</t>
  </si>
  <si>
    <t>https://app.leg.wa.gov/RCW/default.aspx?cite=82.04.4281 | https://dor.wa.gov/taxes-rates/business-occupation-tax/investment-income</t>
  </si>
  <si>
    <t>wa-program-property-exemption-qualifications</t>
  </si>
  <si>
    <t>Property-tax exemption requires more than income; the veteran rating threshold is 80% for collection 2026 and 40% beginning collection 2027.</t>
  </si>
  <si>
    <t>The ordinary senior route requires age 61 by December 31 of the year the claim is filed; the disability route requires retirement from regular gainful employment because of disability. For taxes collected in 2026, the veteran route requires entitlement to and receipt of VA compensation at a combined service-connected evaluation rating of at least 80%, or a total disability rating for a service-connected disability regardless of evaluation percentage. EHB 1106, chapter 200, Laws of 2025, lowers the combined-rating threshold to 40% for taxes levied for collection in 2027 and thereafter; a 2026 application can concern that 2027 relief. Ownership and principal-residence requirements also apply. Institutional-care and surviving-spouse/domestic-partner exceptions require separate review.</t>
  </si>
  <si>
    <t>Collection 2026: combined service-connected evaluation rating of at least 80%; collection 2027 and thereafter: at least 40%. The alternative total disability rating for a service-connected disability remains available regardless of evaluation percentage. A 2026 claim can concern collection 2027; do not equate rule effective date or filing year with collection year.</t>
  </si>
  <si>
    <t>WAC 458-16A-130(2), filed January 20, 2026; effective February 20, 2026</t>
  </si>
  <si>
    <t>https://app.leg.wa.gov/wac/default.aspx?cite=458-16A-130</t>
  </si>
  <si>
    <t>https://lawfilesext.leg.wa.gov/biennium/2025-26/Htm/Bills/Session%20Laws/House/1106.SL.htm | https://propertytax.dor.wa.gov/sites/default/files/2026-04/2026_Fund_11a%20IBP%20Exemptions%20%26%20Deferrals.pdf | https://www.thurstoncountywa.gov/departments/assessor/property-tax-relief-programs</t>
  </si>
  <si>
    <t>wa-program-property-cdi-household</t>
  </si>
  <si>
    <t>Combined disposable income is not simply federal taxable income.</t>
  </si>
  <si>
    <t>Begin with federal AGI and required addbacks, including nontaxable Social Security and pension/annuity receipts; do not add amounts already included twice. Combine applicant, spouse/domestic partner and resident co-owner income. A resident without an ownership interest is not a cotenant merely because they live there. Qualifying unreimbursed medical/care deductions concern applicant and spouse/partner, not the cotenant's expenses.</t>
  </si>
  <si>
    <t>2026 framework; new deduction election for collection 2027</t>
  </si>
  <si>
    <t>WAC 458-16A-120(2)(b), current rule</t>
  </si>
  <si>
    <t>https://app.leg.wa.gov/wac/default.aspx?cite=458-16A-120</t>
  </si>
  <si>
    <t>https://app.leg.wa.gov/RCW/default.aspx?cite=84.36.383 | https://app.leg.wa.gov/RCW/default.aspx?cite=84.36.383 | https://dor.wa.gov/forms-publications/publications-subject/special-notices/changes-property-tax-relief-programs-and-state-school-levy</t>
  </si>
  <si>
    <t>wa-program-property-actual-ira-withdrawals</t>
  </si>
  <si>
    <t>For actual IRA distributions, DOR instructs assessors to include the federally taxable portion.</t>
  </si>
  <si>
    <t>A federally qualified Roth IRA withdrawal has no taxable portion; a nonqualified Roth withdrawal must be separated into taxable and nontaxable portions rather than treating the entire payment as exempt or taxable. This IRA treatment is different from the gross pension/annuity addback. It does not resolve the separate question of taxable account-to-account Roth conversion transfers.</t>
  </si>
  <si>
    <t>2026 research baseline, subject to current statutory deductions</t>
  </si>
  <si>
    <t>DOR Property Tax Exemptions and Deferrals Manual, October 2024, printed p.181 / PDF p.182</t>
  </si>
  <si>
    <t>https://propertytax.dor.wa.gov/sites/default/files/2024-10/IBP_Manual_2024.pdf</t>
  </si>
  <si>
    <t>https://propertytax.dor.wa.gov/sites/default/files/2024-10/IBP_Manual_2024.pdf | https://propertytax.dor.wa.gov/sites/default/files/2025-08/2025-E%26D-Handout-Notes.pdf | https://www.irs.gov/publications/p590b | https://app.leg.wa.gov/wac/default.aspx?cite=458-16A-120</t>
  </si>
  <si>
    <t>wa-program-property-income-benefit-year</t>
  </si>
  <si>
    <t>Generally, income in one calendar year determines relief on taxes due the next year.</t>
  </si>
  <si>
    <t>Assessment-year income precedes the collection/benefit year: 2025 income is ordinarily used for 2026 relief, and 2026 income for 2027 relief. Applications go to the property's county assessor. Retirement or a substantial continuing income change can invoke statutory annualization, so a simple full-year example is not universal.</t>
  </si>
  <si>
    <t>2025 income/2026 collection; 2026 income/2027 collection</t>
  </si>
  <si>
    <t>WAC 458-16A-100(4), current rule effective February 20, 2026</t>
  </si>
  <si>
    <t>https://app.leg.wa.gov/wac/default.aspx?cite=458-16A-100</t>
  </si>
  <si>
    <t>wa-program-essb6162-enacted-application-date</t>
  </si>
  <si>
    <t>ESSB 6162 is enacted, but its property-tax changes apply to taxes collected in 2027 and later.</t>
  </si>
  <si>
    <t>Chapter 163, Laws of 2026 was approved March 23, 2026 and effective June 11, 2026. Section 402 supplies the collection-year application rule. A mid-2026 effective date does not authorize replacing the thresholds or deduction method for a 2026 tax bill. The law also expands participants' state-school-levy exemption for 2027.</t>
  </si>
  <si>
    <t>Collection 2027 onward</t>
  </si>
  <si>
    <t>ESSB 6162, chapter 163, Laws of 2026, section 402</t>
  </si>
  <si>
    <t>https://lawfilesext.leg.wa.gov/biennium/2025-26/Htm/Bills/Session%20Laws/Senate/6162-S.SL.htm</t>
  </si>
  <si>
    <t>https://dor.wa.gov/forms-publications/publications-subject/special-notices/changes-property-tax-relief-programs-and-state-school-levy</t>
  </si>
  <si>
    <t>For collection 2027, choose the new standard amount or eligible itemized amounts, not both.</t>
  </si>
  <si>
    <t>The CDI standard amount is $7,500 for the applicant plus $7,500 for a spouse/domestic partner: $15,000 combined. Alternatively use statutory itemized medical/care and other permitted items. This is a property-relief income deduction, not the federal income-tax standard deduction.</t>
  </si>
  <si>
    <t>2026 assessment income for taxes collected 2027 onward</t>
  </si>
  <si>
    <t>RCW 84.36.383(2), as amended by ESSB 6162 section 102</t>
  </si>
  <si>
    <t>https://app.leg.wa.gov/RCW/default.aspx?cite=84.36.383</t>
  </si>
  <si>
    <t>https://app.leg.wa.gov/RCW/default.aspx?cite=84.36.383 | https://lawfilesext.leg.wa.gov/biennium/2025-26/Htm/Bills/Session%20Laws/Senate/6162-S.SL.htm</t>
  </si>
  <si>
    <t>wa-program-property-2027-rental-item</t>
  </si>
  <si>
    <t>The new itemized rental allowance is limited; short-term rental receipts are excluded from that allowance.</t>
  </si>
  <si>
    <t>RCW 84.36.383(2)(n) permits up to $6,000 per year of receipts from renting living space in the principal residence as an itemized CDI reduction. Short-term rental amounts must still be reported as income. The allowance is inside the itemized alternative, not an additional deduction stacked onto the standard amount.</t>
  </si>
  <si>
    <t>RCW 84.36.383(2)(n), collection 2027 onward</t>
  </si>
  <si>
    <t>https://app.leg.wa.gov/RCW/default.aspx?cite=84.36.383 | https://dor.wa.gov/forms-publications/publications-subject/special-notices/changes-property-tax-relief-programs-and-state-school-levy | https://lawfilesext.leg.wa.gov/biennium/2025-26/Htm/Bills/Session%20Laws/Senate/6162-S.SL.htm</t>
  </si>
  <si>
    <t>wa-program-king-county-collection-2026-thresholds</t>
  </si>
  <si>
    <t>King County collection-2026 exemption tiers: $60,000 / $72,000 / $84,000; deferral threshold $88,998.</t>
  </si>
  <si>
    <t>These are the DOR-published 2024-2026 collection-year thresholds, generally applied to prior-year CDI. They are county-specific, not statewide limits. Being at or below a threshold does not establish every eligibility condition or the dollar tax saving.</t>
  </si>
  <si>
    <t>Collection 2024-2026; normally 2025 income for 2026</t>
  </si>
  <si>
    <t>DOR Income Thresholds, Tax Years 2024-2026, King row, one-page PDF</t>
  </si>
  <si>
    <t>https://dor.wa.gov/sites/default/files/2023-08/Income_ThreshTY24-26.pdf</t>
  </si>
  <si>
    <t>King County collection-2027 exemption tiers: $76,000 / $89,000 / $101,000; deferral threshold $113,512.</t>
  </si>
  <si>
    <t>DOR has published the revised 2027-2029 table. Collection-2027 relief generally uses 2026 CDI and the new deduction election. Other counties have different published limits; King is only an example. The 2027 amounts are published, not an estimate or an unpublished inflation projection.</t>
  </si>
  <si>
    <t>Collection 2027-2029</t>
  </si>
  <si>
    <t>DOR Income Thresholds, Tax Years 2027-2029, King row</t>
  </si>
  <si>
    <t>https://dor.wa.gov/taxes-rates/property-tax/senior-citizens-and-people-disabilities-exemption-and-deferred-income-thresholds/income-thresholds-senior-citizen-and-disabled-persons-property-tax-exemption-and-deferral-tax-years</t>
  </si>
  <si>
    <t>https://ofm.wa.gov/sites/default/files/public/dataresearch/economy/median_household_income_estimates.pdf | https://app.leg.wa.gov/RCW/default.aspx?cite=84.36.385 | https://dor.wa.gov/forms-publications/publications-subject/special-notices/changes-property-tax-relief-programs-and-state-school-levy</t>
  </si>
  <si>
    <t>wa-program-property-deferral-is-repayable</t>
  </si>
  <si>
    <t>Senior/disability deferral postpones tax; it is not an exemption.</t>
  </si>
  <si>
    <t>Ordinary deferral age is 60 by year-end, or retirement from regular gainful employment because of disability; CDI, ownership, equity and insurance conditions apply. The deferred balance becomes a state lien bearing 5% annual interest. This is chapter 84.38's senior/disability program, not the separate limited-income deferral. Certain ownership interests accepted for exemption do not qualify for deferral.</t>
  </si>
  <si>
    <t>2026; county income thresholds change for collection 2027</t>
  </si>
  <si>
    <t>RCW 84.38.100, lien and interest</t>
  </si>
  <si>
    <t>https://app.leg.wa.gov/rcw/default.aspx?cite=84.38.100</t>
  </si>
  <si>
    <t>https://app.leg.wa.gov/rcw/default.aspx?cite=84.38.030</t>
  </si>
  <si>
    <t>wa-program-property-paired-withdrawal-hypothetical</t>
  </si>
  <si>
    <t>Hypothetical only: the same $10,000 cash withdrawal can produce $92,500 or $102,500 of 2026 CDI.</t>
  </si>
  <si>
    <t>Assume a single applicant has $100,000 of otherwise-countable 2026 income before the property-relief deduction, no spouse/cotenant, no annualization, and elects the $7,500 standard amount for collection 2027. A $10,000 fully qualified Roth IRA withdrawal adds $0: 100,000 - 7,500 = 92,500. A $10,000 fully taxable Traditional IRA cash withdrawal adds $10,000: 100,000 + 10,000 - 7,500 = 102,500. Relative to King's $101,000 top threshold, only the second exceeds the income ceiling. Neither result establishes eligibility or savings. Not a conversion example.</t>
  </si>
  <si>
    <t>Hypothetical 2026 income / collection 2027</t>
  </si>
  <si>
    <t>https://propertytax.dor.wa.gov/sites/default/files/2025-08/2025-E%26D-Handout-Notes.pdf | https://www.irs.gov/publications/p590b | https://app.leg.wa.gov/RCW/default.aspx?cite=84.36.383 | https://dor.wa.gov/taxes-rates/property-tax/senior-citizens-and-people-disabilities-exemption-and-deferred-income-thresholds/income-thresholds-senior-citizen-and-disabled-persons-property-tax-exemption-and-deferral-tax-years</t>
  </si>
  <si>
    <t>wa-program-washington-saves-launch</t>
  </si>
  <si>
    <t>Washington Saves is in development for a July 2027 launch, not an operating 2026 enrollment option.</t>
  </si>
  <si>
    <t>The program is intended to provide payroll-deduction retirement saving to workers without a workplace plan. A program launch date is not a universal employer compliance deadline. Staged registration dates appear in proposed rules; those dates are not confirmed as final here.</t>
  </si>
  <si>
    <t>Planned July 2027 launch; status checked October 2, 2026</t>
  </si>
  <si>
    <t>Washington Saves official home page, checked October 2, 2026</t>
  </si>
  <si>
    <t>https://wasaves.wa.gov/</t>
  </si>
  <si>
    <t>https://wasaves.wa.gov/rulemaking</t>
  </si>
  <si>
    <t>wa-program-washington-saves-proposed-account-type</t>
  </si>
  <si>
    <t>Proposed rules use a Roth IRA default, with a Traditional IRA alternative.</t>
  </si>
  <si>
    <t>Proposed WAC 520-01-090 would establish a Roth IRA for a covered employee who does not opt out. Participants could elect a Traditional IRA; a Traditional account could also receive a federal Saver's Match. This is an IRA arrangement, not a new employer-sponsored 401(k), and federal eligibility still matters.</t>
  </si>
  <si>
    <t>Proposed implementation for 2027 launch</t>
  </si>
  <si>
    <t>WSR 26-16-061, CR-102 filed August 3, 2026, proposed WAC 520-01-090(2)(a)</t>
  </si>
  <si>
    <t>https://lawfilesext.leg.wa.gov/law/wsr/2026/16/26-16-061.htm</t>
  </si>
  <si>
    <t>https://lawfilesext.leg.wa.gov/law/wsr/2026/16/26-16-061.htm | https://lawfilesext.leg.wa.gov/law/wsr/2026/16/26-16-061.htm</t>
  </si>
  <si>
    <t>wa-program-washington-saves-proposed-payroll-default</t>
  </si>
  <si>
    <t>Proposal: 5% default, increasing by one percentage point annually to 10%, with opt-out/alternative elections.</t>
  </si>
  <si>
    <t>Automatic escalation would occur each January 1 after at least six consecutive months of enrollment. Participants could change the rate or stop escalation. Do not describe a 1% relative increase: a 5% rate becomes 6%, not 5.05%.</t>
  </si>
  <si>
    <t>Proposed rules; not established as adopted on October 2, 2026</t>
  </si>
  <si>
    <t>WSR 26-16-061, proposed WAC 520-01-090(2)(b)-(c)</t>
  </si>
  <si>
    <t>wa-program-washington-saves-no-extra-ira-limit</t>
  </si>
  <si>
    <t>Washington Saves does not create an extra IRA contribution allowance.</t>
  </si>
  <si>
    <t>The enacted program statute subjects contributions to federal dollar limits and gives employees an opt-out. Its IRA contributions must be considered with the participant's other IRA contributions; automatic enrollment does not establish federal eligibility. Employer facilitation is distinct from employee participation.</t>
  </si>
  <si>
    <t>Enacted framework for planned 2027 program</t>
  </si>
  <si>
    <t>RCW 19.05.030(2)(a), enacted program statute</t>
  </si>
  <si>
    <t>https://app.leg.wa.gov/RCW/default.aspx?cite=19.05.030</t>
  </si>
  <si>
    <t>wa-program-wa529-current-names</t>
  </si>
  <si>
    <t>Washington's plans are GET Prepaid Tuition and WA529 Invest, formerly DreamAhead.</t>
  </si>
  <si>
    <t>GET is prepaid tuition with a state tuition-value guarantee. WA529 Invest is an investment-based savings plan whose account value depends on investments. Do not describe DreamAhead and WA529 Invest as separate current plans, or transfer GET's guarantee to WA529 Invest.</t>
  </si>
  <si>
    <t>Current naming as of October 2, 2026</t>
  </si>
  <si>
    <t>WA529 FAQ, WA529 Basics</t>
  </si>
  <si>
    <t>https://529.wa.gov/wa529-faqs</t>
  </si>
  <si>
    <t>wa-program-wa529-roth-rollover-conditions</t>
  </si>
  <si>
    <t>A qualifying 529-to-Roth transfer is to the beneficiary's Roth IRA and is not an unrestricted conversion.</t>
  </si>
  <si>
    <t>Plan guidance requires a direct trustee-to-trustee transfer, an account maintained at least 15 years, a $35,000 lifetime beneficiary limit and the applicable annual IRA allowance reduced by other IRA contributions. Recent contributions and associated earnings within the five-year lookback are ineligible. Federal compensation/eligibility requirements still require review; a state form is not tax clearance.</t>
  </si>
  <si>
    <t>2026; federal rollover provision effective beginning 2024</t>
  </si>
  <si>
    <t>WA529 Invest Program Details Booklet, February 10, 2025 with supplements; printed p.55 / PDF p.72</t>
  </si>
  <si>
    <t>https://529invest.wa.gov/documents/wa_program_details_booklet.pdf</t>
  </si>
  <si>
    <t>https://www.irs.gov/publications/p590a | https://www.irs.gov/publications/p590a</t>
  </si>
  <si>
    <t>wa-program-wa529-state-deduction-recapture</t>
  </si>
  <si>
    <t>For 2026, Washington provides no 529 contribution deduction to recapture.</t>
  </si>
  <si>
    <t>Narrow inference from the plan's no-deduction statement: no Washington 529 contribution deduction exists to reverse on a rollover. This is not a guarantee of federal qualification, no fees, no other-state recapture, or unchanged future Washington tax treatment.</t>
  </si>
  <si>
    <t>2026 only</t>
  </si>
  <si>
    <t>WA529 FAQ, state income tax deduction</t>
  </si>
  <si>
    <t>wa-program-drs-roth-dcp-option</t>
  </si>
  <si>
    <t>DRS offers Roth inside DCP, a governmental 457(b), not a Roth IRA.</t>
  </si>
  <si>
    <t>Eligible public employees whose employer offers DCP can choose Roth, pretax or both; the two share the plan limit. IRA income limits are not DCP Roth participation limits. DRS describes the ordinary qualified Roth payout route as five tax years plus age 59 1/2; death/disability routes require separate review. A Roth IRA cannot be rolled into DCP. Do not extrapolate this option to every DRS pension or Plan 3 account.</t>
  </si>
  <si>
    <t>DRS DCP participant guide, Roth versus pretax</t>
  </si>
  <si>
    <t>https://www.drs.wa.gov/plan/dcp/</t>
  </si>
  <si>
    <t>https://www.drs.wa.gov/plan/dcp/ | https://www.drs.wa.gov/employer/ch11/ | https://www.irs.gov/publications/p590a</t>
  </si>
  <si>
    <t>wa-program-drs-in-plan-roth-conversion</t>
  </si>
  <si>
    <t>DCP permits permanent pretax-to-Roth in-plan conversions; DRS does not withhold the conversion tax.</t>
  </si>
  <si>
    <t>This moves money within the 457(b), not into a Roth IRA. The form says tax is owed for the year the conversion completes and must be funded outside the conversion. Submitting a late-year request is not proof of completion in that tax year. DCP qualified Roth payout rules are distinct from IRA ordering rules.</t>
  </si>
  <si>
    <t>DRS-RK D 507, revision 04/2026, p.1</t>
  </si>
  <si>
    <t>https://www.drs.wa.gov/wp-content/uploads/2023/09/drsd507rk.pdf</t>
  </si>
  <si>
    <t>https://app.leg.wa.gov/wac/default.aspx?cite=415-501-418</t>
  </si>
  <si>
    <t>wa-program-medicaid-ltc-retirement-resources</t>
  </si>
  <si>
    <t>Tax-free does not mean excluded from SSI-related Medicaid long-term-care resource tests.</t>
  </si>
  <si>
    <t>LTC rules separately examine ownership, availability and resources. Institutional and HCB waiver programs expressly count pension funds owned by a nonapplying spouse, overriding the general SSI-related spousal pension exclusion. That exclusion defines pension funds to include IRAs. Community-spouse allocation and timing rules still apply; this is not a conclusion that every spouse's whole balance is always available.</t>
  </si>
  <si>
    <t>2026 SSI-related institutional and HCB waiver programs</t>
  </si>
  <si>
    <t>WAC 182-513-1350(4)(b)(i), current institutional and HCB waiver resource rule</t>
  </si>
  <si>
    <t>https://app.leg.wa.gov/wac/default.aspx?cite=182-513-1350</t>
  </si>
  <si>
    <t>https://app.leg.wa.gov/wac/default.aspx?cite=182-512-0550 | https://app.leg.wa.gov/wac/default.aspx?cite=182-513-1355</t>
  </si>
  <si>
    <t>wa-protect-own-ira-state-creditor-exemption</t>
  </si>
  <si>
    <t>Washington expressly includes an owner's Traditional and Roth IRAs in its retirement exemption.</t>
  </si>
  <si>
    <t>RCW 6.15.020(3)-(5) protects covered rights and funds from execution, attachment, garnishment and seizure, with no dollar ceiling stated in these provisions. This is not immunity from every debt, an inherited-IRA guarantee, or a ruling that every IRA stays outside a bankruptcy estate. State eligibility, federal law, account qualification and exceptions matter.</t>
  </si>
  <si>
    <t>2026 current law</t>
  </si>
  <si>
    <t>RCW 6.15.020(4), current version effective until June 30, 2029</t>
  </si>
  <si>
    <t>https://app.leg.wa.gov/RCW/default.aspx?cite=6.15.020</t>
  </si>
  <si>
    <t>wa-protect-support-and-plan-obligation-exceptions</t>
  </si>
  <si>
    <t>Retirement protection has express child-support and domestic-relations boundaries.</t>
  </si>
  <si>
    <t>Subsections (3) and (5) except the specified child-support collection actions when federal law permits. They permit benefits under qualifying domestic-relations orders, and specifically refer to court-ordered maintenance/support for plans described in IRC 403(b), 408 and former 409. Subsection (3) also preserves actions for valid obligations incurred for the plan or fund's benefit. The IRA divorce-transfer rules are distinct from a plan's QDRO requirements; the listed maintenance/support text refers to IRC 408 rather than expressly naming IRC 408A.</t>
  </si>
  <si>
    <t>RCW 6.15.020(3),(5)</t>
  </si>
  <si>
    <t>wa-protect-title-82a-collection-exception</t>
  </si>
  <si>
    <t>A 2026 amendment adds a specific Title 82A tax-collection exception.</t>
  </si>
  <si>
    <t>RCW 6.15.020(2),(3),(5) no longer protect covered funds against collection of taxes imposed under Title 82A. This does not itself impose a 2026 income tax or make every Roth withdrawal taxable; Title 82A's tax begins January 1, 2028 under the enacted text. Tax-base rules and litigation status require separate analysis; this specific exception is not a statement about all Washington taxes.</t>
  </si>
  <si>
    <t>Amendment effective 2026-06-11; tax commencement specified as 2028-01-01</t>
  </si>
  <si>
    <t>RCW 6.15.020(2),(3),(5)</t>
  </si>
  <si>
    <t>https://lawfilesext.leg.wa.gov/biennium/2025-26/Htm/Bills/Session%20Laws/Senate/6346-S.SL.htm | https://www.courts.wa.gov/opinions/pdf/1052201.pdf</t>
  </si>
  <si>
    <t>wa-protect-inherited-ira-reilly-adverse-holding</t>
  </si>
  <si>
    <t>Reilly denied a Washington-law exemption for a successor inherited IRA.</t>
  </si>
  <si>
    <t>An Illinois bankruptcy court applying Washington exemptions rejected a Chapter13 debtor's claimed exemption in an IRA inherited from her husband, who had inherited it from his father. The court did not equate this with rolling a spouse's own IRA into the survivor's own IRA. Her community-property theory was not factually established; inherited property was treated as the husband's separate property. This is an out-of-state bankruptcy decision, not a Washington Supreme Court holding or a ruling on every beneficiary arrangement.</t>
  </si>
  <si>
    <t>Decision 2024-10-08; researched 2026-10-02</t>
  </si>
  <si>
    <t>In re Lisa A. Reilly, No. 24-70349, October 8, 2024, page 14</t>
  </si>
  <si>
    <t>https://www.ilcb.uscourts.gov/sites/ilcb/files/opinions/reilly%20Opinion%20signed.pdf</t>
  </si>
  <si>
    <t>wa-protect-federal-inherited-ira-clark</t>
  </si>
  <si>
    <t>An inherited IRA is not a federal bankruptcy 'retirement funds' exemption merely because it is an IRA.</t>
  </si>
  <si>
    <t>Clark rejected the nonspouse inherited IRA claim under 11 USC522(b)(3)(C). It did not decide every state-law exemption or nonbankruptcy creditor question. Preserve the distinction between an inherited account and a surviving spouse's own IRA after a valid spousal rollover; do not state that merely being a spouse automatically immunizes an inherited account. The opinion's then-current distribution discussion is not authority for today's inherited-IRA payout deadlines.</t>
  </si>
  <si>
    <t>Decision 2014-06-12; current research 2026-10-02</t>
  </si>
  <si>
    <t>Clark v. Rameker, 573 U.S. 122, 127 (2014), official bound volume</t>
  </si>
  <si>
    <t>https://www.supremecourt.gov/opinions/boundvolumes/573BV.pdf</t>
  </si>
  <si>
    <t>wa-protect-federal-ira-bankruptcy-cap</t>
  </si>
  <si>
    <t>The adjusted federal IRA exemption cap is $1,711,975, in aggregate, not per IRA.</t>
  </si>
  <si>
    <t>For 2026 bankruptcy filings, 11 USC522(n) limits aggregate covered Traditional/Roth IRA assets exempted under section522, subject to its exclusions and a possible court increase in the interests of justice. SEP/SIMPLE and listed plan-rollover amounts have different treatment. This is not Washington's ordinary-creditor dollar limit. Exemption under522 differs from exclusion from the bankruptcy estate under541(c)(2); no account-specific exclusion result is established here. Bankruptcy exemption eligibility also depends on applicable domicile law, not just today's address.</t>
  </si>
  <si>
    <t>Cases filed 2025-04-01 through 2028-03-31; includes 2026</t>
  </si>
  <si>
    <t>US Bankruptcy Court NH, Public Notice 25-2, March 21, 2025</t>
  </si>
  <si>
    <t>https://www.nhb.uscourts.gov/sites/nhb/files/PublicNotice/USBC-NHPublicNotice25-2.pdf</t>
  </si>
  <si>
    <t>https://www.ohnb.uscourts.gov/sites/default/files/clerks-notice-revised-official-bankruptcy-forms-attachment-v3-31025.pdf | https://www.govinfo.gov/content/pkg/USCODE-2024-title11/html/USCODE-2024-title11-chap5-subchapII-sec522.htm | https://www.govinfo.gov/content/pkg/USCODE-2024-title11/html/USCODE-2024-title11-chap5-subchapIII-sec541.htm</t>
  </si>
  <si>
    <t>wa-protect-federal-rollover-cap-boundaries</t>
  </si>
  <si>
    <t>Only the listed rollover sources and their earnings are disregarded for the IRA cap.</t>
  </si>
  <si>
    <t>Section522(n) lists IRC402(c),402(e)(6),403(a)(4),403(a)(5),403(b)(8), plus earnings attributable to those rollovers. It separately excludes SEP408(k) and SIMPLE408(p). It does not list an ordinary IRA-to-IRA rollover under408(d)(3) or a Roth conversion under408A(e) as a new automatic uncapped source. Source/tracing remains important after transfers; this does not decide that previously qualifying plan dollars necessarily lose their character. Section522(b)(4)(C)-(D) preserving exemption eligibility on qualifying transfers/rollovers is distinct from exemption from the dollar cap.</t>
  </si>
  <si>
    <t>2026; statutory text cross-checked against current House code extraction</t>
  </si>
  <si>
    <t>11 USC 522(n)</t>
  </si>
  <si>
    <t>https://www.govinfo.gov/content/pkg/USCODE-2024-title11/html/USCODE-2024-title11-chap5-subchapII-sec522.htm</t>
  </si>
  <si>
    <t>wa-protect-community-property-beneficiary-caution</t>
  </si>
  <si>
    <t>A beneficiary designation does not necessarily eliminate a spouse's community-property interest.</t>
  </si>
  <si>
    <t>Unless federal law prohibits, subsection(6) preserves the nonaccount-holder spouse's community interest and permits that spouse's interest to pass at death to their estate, trust or successors; the specified distributee receives subsection(3) protection. Consent to the account holder's beneficiary designation is not, absent clear and convincing contrary evidence, a relinquishment of that community interest. This narrow protection is not a general inherited-IRA exemption. Account title alone is not a full ownership analysis.</t>
  </si>
  <si>
    <t>RCW 6.15.020(6)</t>
  </si>
  <si>
    <t>https://www.courts.wa.gov/opinions/pdf/D2%2057421-7-II%20Unpublished%20Opinion.pdf</t>
  </si>
  <si>
    <t>wa-protect-inherited-property-not-automatically-community</t>
  </si>
  <si>
    <t>Inheritance received during marriage is not automatically community property.</t>
  </si>
  <si>
    <t>RCW26.16.010 treats property acquired by gift, bequest, devise, descent or inheritance as separate property and addresses its protection from the other spouse's debts. Do not presume that an IRA inherited by one spouse is owned half by each spouse merely because Washington is a community-property state. Subsequent agreements, transmutation and commingling are fact-specific and not determined here.</t>
  </si>
  <si>
    <t>RCW 26.16.010</t>
  </si>
  <si>
    <t>https://app.leg.wa.gov/RCW/default.aspx?cite=26.16.010</t>
  </si>
  <si>
    <t>wa-protect-roth-estate-inclusion</t>
  </si>
  <si>
    <t>Income-tax-free Roth withdrawals do not make the account estate-tax-exempt.</t>
  </si>
  <si>
    <t>A decedent's includible IRA ownership interest, including a Roth IRA, is part of the estate-tax analysis even if it passes directly to a named beneficiary rather than through probate. Washington uses the federal gross-estate framework with state modifications. Do not assume every account is wholly owned by the named spouse; value the decedent's actual includible interest. Qualified-distribution income-tax treatment is a different question from estate inclusion; naming a beneficiary does not remove estate-tax value.</t>
  </si>
  <si>
    <t>2026 deaths</t>
  </si>
  <si>
    <t>Washington DOR estate FAQ, assets reported under Schedule I</t>
  </si>
  <si>
    <t>https://dor.wa.gov/taxes-rates/other-taxes/estate-tax/estate-tax-faq</t>
  </si>
  <si>
    <t>https://www.irs.gov/instructions/i706 | https://app.leg.wa.gov/RCW/default.aspx?cite=83.100.020</t>
  </si>
  <si>
    <t>wa-protect-estate-not-inheritance-tax</t>
  </si>
  <si>
    <t>Washington has an estate tax, not an inheritance tax.</t>
  </si>
  <si>
    <t>Estate tax concerns the transfer at death and the decedent's estate; it is not a separate Washington tax imposed simply because a beneficiary receives an inheritance. This does not eliminate estate-tax apportionment, federal income tax on taxable inherited-IRA distributions, or another state's tax. It does not mean the inherited account is exempt from creditor claims.</t>
  </si>
  <si>
    <t>2026 current agency guidance</t>
  </si>
  <si>
    <t>Washington DOR estate FAQ</t>
  </si>
  <si>
    <t>https://app.leg.wa.gov/RCW/default.aspx?cite=83.100.040</t>
  </si>
  <si>
    <t>$3,076,000 exclusion for deaths January1-June30,2026.</t>
  </si>
  <si>
    <t>Use date of death, not filing, settlement or distribution date. The Washington exclusion reduces the taxable estate; the same amount is used in the gross-estate filing test, subject to the residence filing exception. It is not the federal exclusion. A return filed after July1 for a June death retains the first-half regime.</t>
  </si>
  <si>
    <t>Deaths 2026-01-01 through 2026-06-30</t>
  </si>
  <si>
    <t>RCW 83.100.020(1)(a)(ix)</t>
  </si>
  <si>
    <t>https://app.leg.wa.gov/RCW/default.aspx?cite=83.100.020</t>
  </si>
  <si>
    <t>https://dor.wa.gov/taxes-rates/other-taxes/estate-tax-tables | https://lawfilesext.leg.wa.gov/biennium/2025-26/Pdf/Bills/Session%20Laws/Senate/6347.SL.pdf?cite=2026+c+209+s+2</t>
  </si>
  <si>
    <t>$3,000,000 exclusion for deaths July1-December31,2026.</t>
  </si>
  <si>
    <t>The exclusion decreases by $76,000 from the first-half2026 amount. Use this exclusion and the corresponding second-half rate table together. The statutory text also contains a future inflation formula, but DOR reports an expired CPI reference; future-year indexing is addressed separately and must not be assumed.</t>
  </si>
  <si>
    <t>Deaths 2026-07-01 through 2026-12-31</t>
  </si>
  <si>
    <t>RCW 83.100.020(1)(a)(x)</t>
  </si>
  <si>
    <t>https://dor.wa.gov/taxes-rates/other-taxes/estate-tax-tables</t>
  </si>
  <si>
    <t>First-half2026 marginal rates: 10%,15%,17%,19%,23%,26%,30%,35%.</t>
  </si>
  <si>
    <t>Washington taxable-estate bracket lower bounds in dollars are [0,1000000,2000000,3000000,4000000,6000000,7000000,9000000]; upper bounds are the next lower bound, last unbounded. Corresponding base taxes are [0,100000,250000,420000,610000,1070000,1330000,1930000]. Tax is base tax plus marginal rate times taxable estate above that bracket's lower bound. These brackets apply after deductions/exclusion, not to the gross estate; out-of-state apportionment can change the result.</t>
  </si>
  <si>
    <t>Deaths 2026-01-01 through 2026-06-30 (table begins 2025-07-01)</t>
  </si>
  <si>
    <t>RCW 83.100.040(2)(a)(ii)-(iii), estate-tax schedules for 2026 deaths</t>
  </si>
  <si>
    <t>Second-half2026 marginal rates: 10%,14%,15%,16%,18%,19%,19.5%,20%.</t>
  </si>
  <si>
    <t>Washington taxable-estate bracket lower bounds in dollars are [0,1000000,2000000,3000000,4000000,6000000,7000000,9000000]; upper bounds are the next lower bound, last unbounded. Corresponding base taxes are [0,100000,240000,390000,550000,910000,1100000,1490000]. Tax is base tax plus marginal rate times taxable estate above that lower bound. A lower top rate does not ensure lower tax for every estate because the exclusion also fell.</t>
  </si>
  <si>
    <t>Deaths 2026-07-01 onward; 2026 illustration</t>
  </si>
  <si>
    <t>wa-protect-gross-estate-filing-versus-taxable</t>
  </si>
  <si>
    <t>Washington filing tests gross estate; tax is calculated on the separately adjusted Washington taxable estate.</t>
  </si>
  <si>
    <t>RCW 83.100.050(1) requires a Washington return when gross estate equals or exceeds the exclusion applicable on the date of death, subject to subsection (7)'s qualifying-residence and election conditions. Deductions for qualifying debts, expenses and marital or charitable transfers may reduce tax without eliminating filing. Washington taxable estate is determined under RCW 83.100.020(6),(15), using the incorporated federal framework without the IRC 2058 state-death-tax deduction, then applying the Washington exclusion and required state additions and deductions, including separate QTIP adjustments under RCW 83.100.047. Do not define this base universally as merely a smaller gross estate. Resident and nonresident nexus and out-of-state apportionment require separate analysis. No federal filing requirement does not excuse a required Washington return.</t>
  </si>
  <si>
    <t>RCW 83.100.050(1)</t>
  </si>
  <si>
    <t>https://app.leg.wa.gov/RCW/default.aspx?cite=83.100.050</t>
  </si>
  <si>
    <t>https://app.leg.wa.gov/RCW/default.aspx?cite=83.100.020 | https://app.leg.wa.gov/RCW/default.aspx?cite=83.100.047</t>
  </si>
  <si>
    <t>wa-protect-spousal-residence-filing-relief</t>
  </si>
  <si>
    <t>A qualifying home passing to a surviving spouse can remove a filing requirement, not create a new tax deduction.</t>
  </si>
  <si>
    <t>For deaths on/after January1,2025: no return otherwise needed for a specific election; qualifying family residence passes to surviving spouse consistently with IRC2056; gross estate minus decedent's included home interest is less than the applicable exclusion. Principal residence generally requires occupancy by both spouses/partners for more than six of the preceding12 months. The detailed long-term-care alternative includes no other residence occupied more than six months and specified temporary-vacancy, permitted-occupant or care-cost rental conditions. If the remaining estate meets/exceeds the threshold, the home is not thereby removed from taxable-estate calculations.</t>
  </si>
  <si>
    <t>Deaths on/after 2025-01-01; applies in both2026 regimes</t>
  </si>
  <si>
    <t>RCW 83.100.050(7)(b)(i)</t>
  </si>
  <si>
    <t>https://dor.wa.gov/taxes-rates/other-taxes/estate-tax/estate-tax-spousal-personal-residence-exclusion</t>
  </si>
  <si>
    <t>wa-protect-marital-deduction-distinct-from-portability</t>
  </si>
  <si>
    <t>Qualifying spouse/registered-partner transfers may reduce Washington taxable estate.</t>
  </si>
  <si>
    <t>Marital deductions depend on transfer terms; not every trust or noncitizen-spouse transfer automatically qualifies. Washington permits separate qualifying QTIP/QDOT elections and treats a state-registered domestic partner as a surviving spouse for this state deduction, even where federal treatment differs. QTIP relief can defer inclusion to the survivor's estate; it is not portability or permanent exclusion. A deduction can coexist with a filing duty.</t>
  </si>
  <si>
    <t>RCW 83.100.047(1)(b)</t>
  </si>
  <si>
    <t>https://app.leg.wa.gov/RCW/default.aspx?cite=83.100.047</t>
  </si>
  <si>
    <t>https://app.leg.wa.gov/WAC/default.aspx?cite=458-57-115</t>
  </si>
  <si>
    <t>wa-protect-no-state-portability</t>
  </si>
  <si>
    <t>Washington does not transfer an unused exclusion to the surviving spouse.</t>
  </si>
  <si>
    <t>Each decedent's Washington estate has the exclusion applicable to that death. Do not automatically double the survivor's exclusion or import federal deceased-spousal-unused-exclusion rules. Marital deductions and separate Washington trust elections are different mechanisms and do not establish state portability.</t>
  </si>
  <si>
    <t>wa-protect-federal-estate-exclusion-2026</t>
  </si>
  <si>
    <t>The federal basic exclusion is $15,000,000 for2026, separate from Washington's.</t>
  </si>
  <si>
    <t>This is the federal basic gift/estate exclusion, not an automatic Washington deduction and not a guarantee of no federal filing for every smaller gross estate. Federal filing/tax analysis includes adjusted taxable gifts and possible portability elections. The state tax can apply when federal estate tax does not. The hypothetical examples assume a US citizen/resident with no prior taxable gifts or special adjustments.</t>
  </si>
  <si>
    <t>IRS Form 706 instructions, July 2026, What's New</t>
  </si>
  <si>
    <t>https://www.irs.gov/instructions/i706</t>
  </si>
  <si>
    <t>wa-protect-hypothetical-estate-first-half</t>
  </si>
  <si>
    <t>Hypothetical June30,2026 death: Washington estate tax $238,600.</t>
  </si>
  <si>
    <t>Explicitly hypothetical: unmarried Washington-domiciled US citizen, $5,000,000 gross estate before the Washington exclusion, including a $500,000 Roth IRA and $4,500,000 other includible assets. All property is Washington-situs; no other deductions, spouse/residence relief, family-business/farm deductions, charitable deductions, trust adjustments, prior taxable gifts or alternate valuation. Hypothetical values are not statutory constants or planning recommendations. Taxable estate=5000000-3076000=$1924000. First $1000000*10%=$100000; remaining $924000*15%=$138600; total=$238600. Gross estate exceeds the filing threshold. No federal estate tax under the stated assumptions; do not describe the Roth itself as separately taxed at15%.</t>
  </si>
  <si>
    <t>Hypothetical date of death 2026-06-30</t>
  </si>
  <si>
    <t>https://app.leg.wa.gov/RCW/default.aspx?cite=83.100.040 | https://dor.wa.gov/taxes-rates/other-taxes/estate-tax/estate-tax-faq | https://www.irs.gov/instructions/i706</t>
  </si>
  <si>
    <t>wa-protect-hypothetical-estate-second-half</t>
  </si>
  <si>
    <t>Same hypothetical $5million estate, July1,2026 death: Washington estate tax $240,000.</t>
  </si>
  <si>
    <t>Explicitly hypothetical: the identical unmarried Washington-domiciled US citizen and $5,000,000 gross estate, including a $500,000 Roth IRA, with all property Washington-situs. No other deductions, spouse/residence relief, family-business/farm deductions, charitable deductions, trust adjustments, prior taxable gifts or alternate valuation. Taxable estate=5000000-3000000=$2000000. First $1000000*10%=$100000; next $1000000*14%=$140000; total=$240000. At the $2million boundary the next bracket's base tax is also $240000 and its excess is zero. This is $1400 more than the June30 illustration despite the lower second-bracket rate, because the exclusion shrank. Dates are alternative hypothetical death dates, not an estate counted twice; no planning recommendation.</t>
  </si>
  <si>
    <t>Hypothetical date of death 2026-07-01</t>
  </si>
  <si>
    <t>https://app.leg.wa.gov/RCW/default.aspx?cite=83.100.040 | https://dor.wa.gov/taxes-rates/other-taxes/estate-tax-tables</t>
  </si>
  <si>
    <t>wa-protect-future-exclusion-indexing-conflict</t>
  </si>
  <si>
    <t>DOR currently lists a $3,000,000 estate-tax exclusion and filing threshold for 2027 and later, with no scheduled inflation increase.</t>
  </si>
  <si>
    <t>As of October 2, 2026, Washington DOR's current estate-tax table lists $3,000,000 for both the filing threshold and applicable exclusion for 2027 and after. Its estate-tax landing page says the amount is not set to increase because the CPI referenced by the statute is expired. RCW 83.100.020(1)(a)(xi),(b), as amended by enacted chapter 209, Laws of 2026, still contains an annual adjustment formula beginning in 2027 and names the Seattle-Tacoma-Bremerton CPI. Report the $3,000,000 figure as DOR's currently published administrative position, not as a permanent repeal of indexing or a prediction that no later law or authoritative interpretation will change it. No replacement index or inflation projection is verified here; recheck before using a future-year amount.</t>
  </si>
  <si>
    <t>2027 onward; unresolved as of2026-10-02</t>
  </si>
  <si>
    <t>Washington DOR estate-tax landing page, checked October 2, 2026</t>
  </si>
  <si>
    <t>https://dor.wa.gov/taxes-rates/other-taxes/estate-tax</t>
  </si>
  <si>
    <t>https://dor.wa.gov/taxes-rates/other-taxes/estate-tax-tables | https://app.leg.wa.gov/RCW/default.aspx?cite=83.100.020</t>
  </si>
  <si>
    <t>wa-move-capital-gains-domicile</t>
  </si>
  <si>
    <t>Domicile is a permanent home plus intent, not simply today's location.</t>
  </si>
  <si>
    <t>For capital-gains allocation, a temporary stay elsewhere or an intended future move does not change domicile. A person has one domicile at a time.</t>
  </si>
  <si>
    <t>2026 capital-gains excise tax</t>
  </si>
  <si>
    <t>WAC 458-20-301(2)(c); WSR 24-14-084, effective July 29, 2024</t>
  </si>
  <si>
    <t>https://app.leg.wa.gov/WAC/default.aspx?cite=458-20-301</t>
  </si>
  <si>
    <t>https://app.leg.wa.gov/RCW/default.aspx?cite=82.87.100</t>
  </si>
  <si>
    <t>wa-move-domicile-change-evidence</t>
  </si>
  <si>
    <t>A genuine change requires physical presence and intent; keep evidence.</t>
  </si>
  <si>
    <t>Existing domicile continues presumptively. A departing Washington domiciliary bears the proof burden. Home purchase or sale alone is inconclusive. Relevant records include travel, employment, homes, licenses, voting, family schooling and tax addresses; no single document guarantees a result.</t>
  </si>
  <si>
    <t>2026 capital-gains domicile determinations</t>
  </si>
  <si>
    <t>WAC 458-20-301(6)(c)(ii); WSR 24-14-084, effective July 29, 2024</t>
  </si>
  <si>
    <t>wa-move-capital-gains-resident-definition</t>
  </si>
  <si>
    <t>Washington actually has a chapter-specific more-than-183-day residency test.</t>
  </si>
  <si>
    <t>RCW 82.87 covers domiciled individuals, except those meeting ALL three conditions: no permanent Washington abode all year, a permanent abode outside Washington all year, and at most 30 Washington days. Nondomiciliaries qualify by maintaining a Washington abode and being present more than 183 days; any part of a calendar day counts. This is not the separate stock-sale domicile test.</t>
  </si>
  <si>
    <t>RCW 82.87.020(11)(a)(ii)</t>
  </si>
  <si>
    <t>https://app.leg.wa.gov/RCW/default.aspx?cite=82.87.020</t>
  </si>
  <si>
    <t>wa-move-capital-gains-part-year-residence</t>
  </si>
  <si>
    <t>Resident status can apply to only part of the tax year.</t>
  </si>
  <si>
    <t>A qualifying resident is resident for the portion of the year domiciled in Washington or maintaining the Washington abode. This definition does not authorize prorating every gain by months of residence; transaction allocation remains a separate inquiry.</t>
  </si>
  <si>
    <t>RCW 82.87.020(11)(c)</t>
  </si>
  <si>
    <t>wa-move-brokerage-stock-sale-allocation</t>
  </si>
  <si>
    <t>For ordinary stocks and bonds, domicile on the sale date controls Washington allocation.</t>
  </si>
  <si>
    <t>Long-term gains AND losses from intangible personal property are allocated to Washington if domiciled there when sold or exchanged. Buying the investment before moving does not itself exclude a later sale. Allocation does not establish tax due after exemptions and deductions.</t>
  </si>
  <si>
    <t>RCW 82.87.100(1)(b)</t>
  </si>
  <si>
    <t>wa-move-tangible-assets-allocation</t>
  </si>
  <si>
    <t>Moving the owner or a collectible does not necessarily remove Washington allocation of long-term gain or loss.</t>
  </si>
  <si>
    <t>For capital-gains excise tax, long-term gain or loss from tangible personal property allocates to Washington when the property is here at sale or exchange, regardless of domicile. If it is outside Washington then, allocation still applies only when all three conditions hold: it was here during the sale year or immediately preceding year; the taxpayer was a resident at sale; and the taxpayer is not subject to payment of an income or excise tax legally imposed on that gain or loss by another taxing jurisdiction. Qualifying real-estate title transfers recorded with the county have a separate exemption under RCW 82.87.050(1); other exemptions and deductions still require review.</t>
  </si>
  <si>
    <t>RCW 82.87.100(1)(a)</t>
  </si>
  <si>
    <t>https://app.leg.wa.gov/RCW/default.aspx?cite=82.87.100 | https://app.leg.wa.gov/RCW/default.aspx?cite=82.87.050</t>
  </si>
  <si>
    <t>wa-move-other-jurisdiction-capital-gains-credit</t>
  </si>
  <si>
    <t>Double-tax relief is conditional, not an automatic full refund.</t>
  </si>
  <si>
    <t>Credit covers qualifying income/excise tax paid elsewhere on included gains from assets within that jurisdiction, limited to the lesser of the corresponding Washington tax or other tax paid. It is nonrefundable, with no carryforward/back.</t>
  </si>
  <si>
    <t>RCW 82.87.100(2)(a)</t>
  </si>
  <si>
    <t>wa-move-installment-sale-timing</t>
  </si>
  <si>
    <t>An installment receipt after moving is not necessarily a new sale.</t>
  </si>
  <si>
    <t>For installment sales from January 1, 2022 onward, recognized gain follows federal reporting timing. Sale-date allocation is separate. Do not promise that moving before collection erases a gain from an earlier Washington-allocated sale.</t>
  </si>
  <si>
    <t>2026 receipts from covered installment sales</t>
  </si>
  <si>
    <t>WAC 458-20-301(3)(a)(i)(B); WSR 24-14-084, effective July 29, 2024</t>
  </si>
  <si>
    <t>https://app.leg.wa.gov/WAC/default.aspx?cite=458-20-301 | https://app.leg.wa.gov/RCW/default.aspx?cite=82.87.100</t>
  </si>
  <si>
    <t>wa-move-ira-versus-outside-brokerage</t>
  </si>
  <si>
    <t>IRA-held assets and an outside brokerage account do not share the same exemption.</t>
  </si>
  <si>
    <t>The capital-gains exemption expressly covers assets in section 408 IRAs and section 408A Roth IRAs. A sale from an ordinary brokerage account is not converted into an exempt retirement-account transaction by using the proceeds to pay conversion tax. Determine allocation and taxable gains separately for that sale.</t>
  </si>
  <si>
    <t>2026 capital-gains account exemption</t>
  </si>
  <si>
    <t>RCW 82.87.050(3)</t>
  </si>
  <si>
    <t>wa-move-federal-conversion-income-persists</t>
  </si>
  <si>
    <t>An interstate move does not make a federally taxable Roth conversion tax-free.</t>
  </si>
  <si>
    <t>Traditional-to-Roth conversion can include part or all of the converted amount in federal gross income. It is a retirement-account distribution/conversion, not the same transaction as selling an investment in a taxable brokerage account. Basis and federal reporting still matter.</t>
  </si>
  <si>
    <t>2026 general conversion principle; fetched publication edition 2025</t>
  </si>
  <si>
    <t>IRS Publication 17 (2025), chapter 9, conversion income</t>
  </si>
  <si>
    <t>https://www.irs.gov/publications/p17</t>
  </si>
  <si>
    <t>wa-move-federal-nonresident-retirement-protection</t>
  </si>
  <si>
    <t>The former state cannot impose income tax on covered retirement income after genuine nonresidence and loss of domicile.</t>
  </si>
  <si>
    <t>4 USC 114 protects a person who is neither resident nor domiciliary under the taxing state's own laws. Covered income includes individual retirement plans described in IRC 7701(a)(37). The rule also binds state political subdivisions. Merely acquiring a Washington address does not satisfy the former state's test.</t>
  </si>
  <si>
    <t>Amounts received after December 31, 1995; applied in 2026</t>
  </si>
  <si>
    <t>4 USC 114(a), (b); GPO 2024 Code edition</t>
  </si>
  <si>
    <t>https://www.govinfo.gov/content/pkg/USCODE-2024-title4/html/USCODE-2024-title4-chap4-sec114.htm</t>
  </si>
  <si>
    <t>https://www.govinfo.gov/content/pkg/USCODE-2024-title4/html/USCODE-2024-title4-chap4-sec114.htm | https://www.govinfo.gov/content/pkg/USCODE-2024-title26/html/USCODE-2024-title26-subtitleF-chap79-sec7701.htm</t>
  </si>
  <si>
    <t>wa-move-federal-protection-limits</t>
  </si>
  <si>
    <t>Federal nonresident retirement protection is not a universal moving tax exemption.</t>
  </si>
  <si>
    <t>It does not exempt current-resident retirement income, ordinary brokerage gains, wages, rental/business income, federal tax or estate transfers. Nonqualified deferred-compensation arrangements have additional statutory payment/plan conditions; do not treat every deferred payment as an IRA. The ten-year payment alternative for those arrangements is not an IRA holding requirement.</t>
  </si>
  <si>
    <t>2026; federal statutory scope</t>
  </si>
  <si>
    <t>https://www.govinfo.gov/content/pkg/USCODE-2024-title4/html/USCODE-2024-title4-chap4-sec114.htm | https://www.govinfo.gov/content/pkg/USCODE-2024-title4/html/USCODE-2024-title4-chap4-sec110.htm</t>
  </si>
  <si>
    <t>wa-move-california-conversion-receipt-date</t>
  </si>
  <si>
    <t>California expressly addresses post-move Roth conversions.</t>
  </si>
  <si>
    <t>FTB identifies Roth conversions as protected nonresident retirement income. For a part-year resident, the taxable converted IRA distribution is California-source only if California resident on its distribution date. Preserve distribution/transfer statements and California basis records; this is not a tax-bill estimate.</t>
  </si>
  <si>
    <t>2026 planning; 2025 annual publication is the fetched edition</t>
  </si>
  <si>
    <t>FTB Publication 1005 (2025), printed p. 11</t>
  </si>
  <si>
    <t>https://www.ftb.ca.gov/forms/2025/2025-1005-publication.pdf</t>
  </si>
  <si>
    <t>wa-move-california-continuing-source-liability</t>
  </si>
  <si>
    <t>Leaving California can leave a California return and tax liability.</t>
  </si>
  <si>
    <t>Part-year residents report worldwide income during residency and California-source income during nonresidency. California work, real-property rent/sale and business income can remain taxable after departure. Joint/mixed-residency spouse and community-property rules require separate attention.</t>
  </si>
  <si>
    <t>FTB, Part-year resident and nonresident</t>
  </si>
  <si>
    <t>https://www.ftb.ca.gov/file/personal/residency-status/part-year-and-nonresident.html</t>
  </si>
  <si>
    <t>wa-move-california-rate-effect-after-move</t>
  </si>
  <si>
    <t>Excluding the conversion from California-source income does not guarantee no California tax-bill effect.</t>
  </si>
  <si>
    <t>California uses an effective rate based on all taxable income as if resident, then applies that rate to California taxable income. A post-move taxable conversion can therefore affect the rate on remaining California income. This is an inference from the published method, not a claim that California sources the protected conversion itself.</t>
  </si>
  <si>
    <t>2026 general method; publication revised October 2024</t>
  </si>
  <si>
    <t>FTB Publication 1100, B. Tax Computation Method</t>
  </si>
  <si>
    <t>https://www.ftb.ca.gov/forms/misc/1100.html</t>
  </si>
  <si>
    <t>wa-move-former-state-residency-independent</t>
  </si>
  <si>
    <t>Test the state being left, not just Washington.</t>
  </si>
  <si>
    <t>For example, California includes people there for other than temporary/transitory purposes and California domiciliaries temporarily absent. Moving paperwork or Washington's day count cannot override that rule. Employment safe-harbor provisions have separate conditions and are not a general retiree shortcut.</t>
  </si>
  <si>
    <t>2026 California residency law</t>
  </si>
  <si>
    <t>California Revenue and Taxation Code 17014(a), (c), (d)</t>
  </si>
  <si>
    <t>https://leginfo.legislature.ca.gov/faces/codes_displaySection.xhtml?lawCode=RTC&amp;sectionNum=17014.</t>
  </si>
  <si>
    <t>wa-move-future-income-tax-start</t>
  </si>
  <si>
    <t>The new income-tax provisions are enacted for tax years beginning in 2028, not a 2026 moving tax.</t>
  </si>
  <si>
    <t>ESSB 6346 section 201 starts the tax January 1, 2028. The associated residency/allocation rules are a separate future-law layer. Current Washington treatment does not establish permanent tax-free conversions; rates, deductions and retirement treatment require separate analysis.</t>
  </si>
  <si>
    <t>2028 onward under enacted text; checked October 2, 2026</t>
  </si>
  <si>
    <t>ESSB 6346, Laws of 2026 c 238, section 201</t>
  </si>
  <si>
    <t>wa-move-future-income-tax-residency</t>
  </si>
  <si>
    <t>Future income-tax residency has its own enacted definition.</t>
  </si>
  <si>
    <t>RCW 82A.04.010(8) includes domicile, subject to the all-year no-Washington-abode/outside-abode/at-most-30-day exception; or a nondomiciliary maintaining an abode and present more than 183 days. Partial days count. Status applies for the domiciled/abode-maintained portion of the year. Same-looking language does not make capital-gains allocation and future income-tax sourcing interchangeable.</t>
  </si>
  <si>
    <t>Income tax commencing January 1, 2028 under enacted law</t>
  </si>
  <si>
    <t>RCW 82A.04.010(8)(a)(ii)</t>
  </si>
  <si>
    <t>https://app.leg.wa.gov/RCW/default.aspx?cite=82A.04.010</t>
  </si>
  <si>
    <t>wa-move-future-income-tax-part-year-allocation</t>
  </si>
  <si>
    <t>The future part-year rule combines resident-period income and nonresident Washington-source income.</t>
  </si>
  <si>
    <t>RCW 82A.04.450 includes entire AGI for the resident portion and Washington-source AGI for the nonresident portion. Pass-through items have specific entity-tax-year day-ratio rules. This does not mean multiplying every annual personal IRA transaction by months in Washington; all other income modifications/exclusions still require separate review.</t>
  </si>
  <si>
    <t>RCW 82A.04.450(1)(a)</t>
  </si>
  <si>
    <t>https://app.leg.wa.gov/RCW/default.aspx?cite=82A.04.450</t>
  </si>
  <si>
    <t>wa-move-estate-tax-domicile</t>
  </si>
  <si>
    <t>Estate-tax residence turns on domicile at death.</t>
  </si>
  <si>
    <t>DOR's estate-tax rule defines a resident as a decedent domiciled in Washington at death. Do not substitute the capital-gains day count or a mailing address. A lifetime move requires its own factual domicile analysis.</t>
  </si>
  <si>
    <t>2026 estate-tax residency only</t>
  </si>
  <si>
    <t>WAC 458-57-105(3)(o)</t>
  </si>
  <si>
    <t>https://app.leg.wa.gov/WAC/default.aspx?cite=458-57-105</t>
  </si>
  <si>
    <t>wa-move-nonresident-estate-property-caution</t>
  </si>
  <si>
    <t>A nonresident's retained Washington-situs property can require Washington estate-tax review.</t>
  </si>
  <si>
    <t>Under WAC 458-57-125, real property physically in Washington and interests in it are Washington-located, with an exception for federal trust lands. Tangible personal property is Washington-located when here at death for a purpose other than merely transiting the state. Intangible personal property is Washington-located if the decedent was resident here at death; estate residence means domicile. Retaining a Washington home or qualifying tangible property after a move can therefore leave estate exposure, but actual filing and tax depend on death-date law and estate facts.</t>
  </si>
  <si>
    <t>2026 situs principle; no estate amount calculated</t>
  </si>
  <si>
    <t>WAC 458-57-125(3)(a)</t>
  </si>
  <si>
    <t>https://app.leg.wa.gov/WAC/default.aspx?cite=458-57-125</t>
  </si>
  <si>
    <t>https://app.leg.wa.gov/WAC/default.aspx?cite=458-57-125 | https://app.leg.wa.gov/RCW/default.aspx?cite=83.100.040</t>
  </si>
  <si>
    <t>wa-move-quinn-case-scope</t>
  </si>
  <si>
    <t>Quinn upheld the capital-gains excise; it did not settle the later income-tax law.</t>
  </si>
  <si>
    <t>The Washington Supreme Court upheld the capital-gains tax as an excise and declined to reexamine Culliton. Use this to distinguish the existing capital transaction tax from the later income tax, not to promise that any move or future tax is legally immune from challenge.</t>
  </si>
  <si>
    <t>2023 holding; limited contextual relevance in 2026</t>
  </si>
  <si>
    <t>Quinn v. State, No. 100769-8, March 24, 2023, majority p. 17</t>
  </si>
  <si>
    <t>https://www.courts.wa.gov/opinions/pdf/1007698.pdf</t>
  </si>
  <si>
    <t>wa-move-future-income-tax-repeal-proposal</t>
  </si>
  <si>
    <t>A certified repeal initiative is a future-law risk, not an enacted repeal as of October 2, 2026.</t>
  </si>
  <si>
    <t>House OPR's August 21 summary says Initiative 26-645 would repeal the new income tax and prohibit specified income taxes. It records July 22 ballot certification; the Secretary of State's August 21 release confirms placement on the November 3, 2026 ballot. Do not plan a move on an assumed election outcome.</t>
  </si>
  <si>
    <t>Proposal pending November 2026 election as of October 2, 2026</t>
  </si>
  <si>
    <t>House OPR, Summary of Initiative 26-645, August 21, 2026, p. 1</t>
  </si>
  <si>
    <t>https://www.sos.wa.gov/about-office/news/2026/secretary-state-certifies-candidates-and-measures-november-general-election</t>
  </si>
  <si>
    <t>wa-move-future-income-tax-judicial-currentness-gap</t>
  </si>
  <si>
    <t>On October 2, 2026, Washington's official public docket displayed the Petter challenge as Active, with no listed merits ruling, injunction or stay.</t>
  </si>
  <si>
    <t>The October 2, 2026 public Odyssey record identified Klickitat County Superior Court case 26-2-00073-20, Benjamin Petter et al. v. State of Washington et al., as Active. Its accessible Events and Hearings list ended with the May 15, 2026 Answer. The identified orders concern pro hac vice admission on April 20 and media coverage on May 7; no displayed entry identifies a merits judgment, injunction or stay. This is a dated observation of the accessible public docket, not clerk certification, review of underlying order documents, or proof that no unposted order or related appellate proceeding exists. The May 4 Heywood referendum decision, ordered published June 5, does not decide the income tax's constitutionality. Do not describe the tax as judicially upheld, invalidated or guaranteed to operate in 2028; check later judicial developments before relying on future-year treatment.</t>
  </si>
  <si>
    <t>Public-docket observation as of October 2, 2026; not a forecast of 2028 operation</t>
  </si>
  <si>
    <t>https://odysseyportal.courts.wa.gov/ODYPORTAL/Home/Dashboard/29 | https://klickitatcounty.gov/1699/Case-Information-Millionaires-Tax | https://www.courts.wa.gov/opinions/pdf/1052201.pdf</t>
  </si>
  <si>
    <t>wa-gap-federal-roth-contribution-basics</t>
  </si>
  <si>
    <t>A regular Roth IRA contribution is not a federal income-tax deduction.</t>
  </si>
  <si>
    <t>A Roth IRA is a retirement account, not a Washington-specific investment product. A regular contribution generally requires eligible compensation and must pass the federal Roth income rules. A jointly filing spouse may qualify using the couple's compensation under the spousal-IRA rules. Federal contributions, conversions and withdrawals are different transactions; eligibility for one does not establish the treatment of another.</t>
  </si>
  <si>
    <t>2026 federal rules</t>
  </si>
  <si>
    <t>IRS Topic No. 309, Roth IRAs; eligibility and federal treatment</t>
  </si>
  <si>
    <t>https://www.irs.gov/taxtopics/tc309</t>
  </si>
  <si>
    <t>https://www.irs.gov/retirement-plans/plan-participant-employee/retirement-topics-ira-contribution-limits</t>
  </si>
  <si>
    <t>wa-gap-federal-2026-contribution-limits</t>
  </si>
  <si>
    <t>The2026 combined Traditional/Roth IRA contribution cap is $7,500, or $8,600 for age50 or older.</t>
  </si>
  <si>
    <t>For2026, regular contributions to all of an individual's Traditional and Roth IRAs share one $7,500 limit, plus the $1,100 catch-up for someone age50 or older by year-end. Eligible compensation may impose a smaller cap; Roth income limits may reduce or eliminate direct Roth contribution room. Eligible spousal-IRA contributions use the joint compensation rules. A conversion does not consume this ordinary annual contribution limit. A Roth IRA and a Roth workplace plan do not share this IRA dollar cap.</t>
  </si>
  <si>
    <t>Tax year2026</t>
  </si>
  <si>
    <t>IRS Retirement topics - IRA contribution limits; 2026 and rollover exclusions</t>
  </si>
  <si>
    <t>https://www.irs.gov/pub/irs-drop/n-25-67.pdf | https://www.irs.gov/publications/p590a | https://www.irs.gov/publications/p590a | https://www.irs.gov/newsroom/401k-limit-increases-to-24500-for-2026-ira-limit-increases-to-7500</t>
  </si>
  <si>
    <t>wa-gap-federal-conversion-income-and-payments</t>
  </si>
  <si>
    <t>A Traditional-to-Roth conversion can create federal taxable income even when Washington adds no personal income tax.</t>
  </si>
  <si>
    <t>A conversion moves existing retirement money from a Traditional IRA into a Roth IRA. The federally taxable portion generally enters income for the conversion year. After-tax IRA basis is not taxed again, but its allocation follows the applicable federal rules rather than a freely chosen basis-only conversion. A conversion is not a regular annual contribution and has no Roth-contribution MAGI ceiling. Federal withholding or estimated payments may need attention. Do not confuse a completed conversion with cash retained from the distribution.</t>
  </si>
  <si>
    <t>Current federal conversion rules;2025 publication read in2026</t>
  </si>
  <si>
    <t>IRS Publication 590-A (2025), Converting From Any Traditional IRA Into a Roth IRA and chapter 2 Income</t>
  </si>
  <si>
    <t>https://www.irs.gov/publications/p590a</t>
  </si>
  <si>
    <t>https://www.irs.gov/taxtopics/tc309 | https://www.irs.gov/pub/irs-pdf/f8606.pdf | https://www.irs.gov/pub/irs-dft/i8606--dft.pdf</t>
  </si>
  <si>
    <t>wa-gap-qualified-roth-two-tests</t>
  </si>
  <si>
    <t>A federally qualified Roth IRA withdrawal requires both the five-tax-year test and a qualifying event.</t>
  </si>
  <si>
    <t>In the usual retirement case, federal tax-free qualified treatment requires the Roth IRA five-tax-year period and a distribution on or after age59½. The clock starts with the first tax year for which a contribution was made to a Roth IRA for the owner; this is not five years from every deposit. Death, disability and a limited qualifying first-home distribution are other qualifying events. An early withdrawal can follow different ordering and additional-tax rules; a state guide does not replace that federal check.</t>
  </si>
  <si>
    <t>Current federal rules;2025 publication read in2026</t>
  </si>
  <si>
    <t>IRS Publication 590-B (2025), chapter 2, What Are Qualified Distributions?, Ordering Rules for Distributions, and conversion additional-tax rules</t>
  </si>
  <si>
    <t>https://www.irs.gov/publications/p590b</t>
  </si>
  <si>
    <t>wa-gap-illustrative-federal-conversion-arithmetic</t>
  </si>
  <si>
    <t>A hypothetical $25,000 fully taxable conversion at an assumed22% federal marginal rate adds $5,500 of federal income tax.</t>
  </si>
  <si>
    <t>Illustration only: assume every dollar of a $25,000 conversion falls at22% and no other tax item, deduction, credit, benefit or income-based charge changes. $25,000×0.22=$5,500. This is not a household tax estimate or a recommendation to convert. Crossing brackets or changing other tax items invalidates the simple multiplication. The amount and rate are illustrative inputs, not a stated limit or a rate available to every reader.</t>
  </si>
  <si>
    <t>Hypothetical2026 conversion; assumed marginal rate</t>
  </si>
  <si>
    <t>IRS Revenue Procedure 2025-32, section 4.01, Table 3, printed page 11; 2026 single ordinary-income schedule</t>
  </si>
  <si>
    <t>https://www.irs.gov/pub/irs-drop/rp-25-32.pdf</t>
  </si>
  <si>
    <t>https://www.irs.gov/pub/irs-pdf/f8606.pdf | https://www.irs.gov/newsroom/irs-releases-tax-inflation-adjustments-for-tax-year-2026-including-amendments-from-the-one-big-beautiful-bill</t>
  </si>
  <si>
    <t>wa-gap-wa-cares-premium-base</t>
  </si>
  <si>
    <t>WA Cares employee premiums are wage-based, not a tax on ordinary personal IRA conversions or withdrawals.</t>
  </si>
  <si>
    <t>RCW 50B.04.080 assesses employee premiums on wages and collects them through payroll. RCW 50B.04.010(16) defines wages as remuneration paid by an employer to an employee. Applying those provisions, an ordinary personal IRA conversion or distribution is not employer-paid wages. A retiree who continues working can still have covered wages; retirement status alone does not exempt those wages. Elective self-employed and out-of-state coverage have separate rules not evaluated here.</t>
  </si>
  <si>
    <t>2026 employee premium base</t>
  </si>
  <si>
    <t>RCW 50B.04.080(1)-(2)</t>
  </si>
  <si>
    <t>https://app.leg.wa.gov/RCW/default.aspx?cite=50B.04.080</t>
  </si>
  <si>
    <t>https://app.leg.wa.gov/RCW/default.aspx?cite=50B.04.010 | https://app.leg.wa.gov/RCW/default.aspx?cite=50A.05.010 | https://wacaresfund.wa.gov/help-support/frequently-asked-questions</t>
  </si>
  <si>
    <t>wa-gap-wa-cares-launched-benefits-distinct-from-medicaid</t>
  </si>
  <si>
    <t>WA Cares benefits became available July 1, 2026; it is a separate long-term-care coverage program, not Medicaid eligibility.</t>
  </si>
  <si>
    <t>The agency's July 2026 newsletter confirms the launch, rather than merely projecting it. For Washington applicants, RCW 50B.04.060 requires a qualified individual to apply and undergo a care assessment: assistance with at least three activities of daily living expected for at least 90 days. Contribution-duration requirements are separately governed by RCW 50B.04.050, including a prorated pathway for people born before January 1, 1968. A Roth account by itself neither earns contribution credit nor establishes benefit eligibility. Do not substitute Medicaid resource rules or property-tax combined disposable income for these criteria.</t>
  </si>
  <si>
    <t>Washington benefits available beginning July 1, 2026</t>
  </si>
  <si>
    <t>DSHS WA Cares July 2026 newsletter</t>
  </si>
  <si>
    <t>https://wacaresfund.wa.gov/newsletters/july-2026-newsletter</t>
  </si>
  <si>
    <t>https://app.leg.wa.gov/RCW/default.aspx?cite=50B.04.060 | https://app.leg.wa.gov/RCW/default.aspx?cite=50B.04.050 | https://wacaresfund.wa.gov/help-support/frequently-asked-questions</t>
  </si>
  <si>
    <t>wa-gap-working-families-credit-agi-versus-earned-income</t>
  </si>
  <si>
    <t>Working Families Tax Credit eligibility checks federal AGI separately from the earned income used to calculate the refund.</t>
  </si>
  <si>
    <t>WAC 458-20-285 Part 1(4) requires federal EITC eligibility, subject to Washington exceptions, including the applicable AGI ceiling; it then calculates the state refund using earned income. Thus, for an otherwise eligible working retiree, a conversion that increases federal AGI can eliminate eligibility without creating earned income. Do not describe a conversion as reducing the refund dollar-for-dollar. DOR says earned income is required for the claim year, though current employment is not required; ordinary retirement receipts alone are not a substitute. Other residency, filing, age/qualifying-child and income conditions remain necessary.</t>
  </si>
  <si>
    <t>Current WFTC framework as of 2026; DOR's displayed annual application table is for tax year 2025</t>
  </si>
  <si>
    <t>WAC 458-20-285 Part 1(4)</t>
  </si>
  <si>
    <t>https://app.leg.wa.gov/WAC/default.aspx?cite=458-20-285</t>
  </si>
  <si>
    <t>https://app.leg.wa.gov/RCW/default.aspx?cite=82.08.0206 | https://workingfamiliescredit.wa.gov/eligibility | https://www.irs.gov/publications/p590a | https://www.irs.gov/credits-deductions/individuals/earned-income-tax-credit/earned-income-and-earned-income-tax-credit-eitc-tables</t>
  </si>
  <si>
    <t>wa-gap-working-families-credit-future-age-expansion</t>
  </si>
  <si>
    <t>Enacted future law expands WFTC age eligibility to otherwise eligible adults at least 18, effective January 1, 2029 for refund periods beginning no earlier than January 1, 2028, subject to the law's court-invalidation condition.</t>
  </si>
  <si>
    <t>Future RCW 82.08.0206(2)(a)(ii)(D) permits the state credit despite failure of the referenced federal childless-worker age requirement if the individual is at least 18 at the end of the prior federal tax year. This can matter to working adults 65 or older without a qualifying child; it does not make retirement receipts earned income or remove the remaining eligibility conditions. Laws of 2026, chapter 238, section 1205 makes section 901 effective January 1, 2029 and prohibits its refunds for periods before January 1, 2028. Section 1202 makes specified provisions, including section 901, null and void if a court of final jurisdiction invalidates section 201. This is a description of enacted future provisions, not current 2026 eligibility, a proposal, a promise of future benefits, or a finding that current litigation has been resolved.</t>
  </si>
  <si>
    <t>Effective January 1, 2029; refunds for periods beginning no earlier than January 1, 2028</t>
  </si>
  <si>
    <t>Future RCW 82.08.0206(2)(a)(ii)(D)</t>
  </si>
  <si>
    <t>https://app.leg.wa.gov/RCW/default.aspx?cite=82.08.0206</t>
  </si>
  <si>
    <t>https://lawfilesext.leg.wa.gov/biennium/2025-26/Htm/Bills/Session%20Laws/Senate/6346-S.SL.htm | https://app.leg.wa.gov/RCW/default.aspx?cite=82A.04.030</t>
  </si>
  <si>
    <t>wa-gap-medicaid-recovery-distinct-from-estate-tax</t>
  </si>
  <si>
    <t>Medicaid estate recovery is separate from Washington estate tax and can reach specified nonprobate assets.</t>
  </si>
  <si>
    <t>RCW 43.20B.080(3) addresses recovery for specified medical assistance received at age 55 or older, from the individual's estate and statutory nonprobate assets. Subsection (4) applies the law in effect when benefits were received. For services from January 1, 2014, WAC 182-527-2742 identifies covered long-term-care services and related hospital/prescription services, with explicit exclusions; not every Apple Health service is recoverable. An estate-tax exclusion is not an estate-recovery exemption. Whether a particular Roth IRA or beneficiary payment is reachable requires separate ownership, exemption and recovery analysis; this cell does not resolve that question.</t>
  </si>
  <si>
    <t>2026 research snapshot; liability depends on service dates and program</t>
  </si>
  <si>
    <t>RCW 43.20B.080(3)-(5)</t>
  </si>
  <si>
    <t>https://app.leg.wa.gov/RCW/default.aspx?cite=43.20B.080</t>
  </si>
  <si>
    <t>https://app.leg.wa.gov/RCW/default.aspx?cite=11.02.005 | https://app.leg.wa.gov/WAC/default.aspx?cite=182-527-2740 | https://app.leg.wa.gov/WAC/default.aspx?cite=182-527-2742 | https://app.leg.wa.gov/WAC/default.aspx?cite=182-527-2746 | https://www.hca.wa.gov/free-or-low-cost-health-care/i-help-others-apply-and-access-apple-health/estate-recovery | https://lawfilesext.leg.wa.gov/law/wsr/2026/18/26-18-076.htm</t>
  </si>
  <si>
    <t>wa-gap-medicaid-recovery-survivor-delay</t>
  </si>
  <si>
    <t>Medicaid recovery has survivor protections; a surviving spouse or specified child prevents current recovery from the client's estate.</t>
  </si>
  <si>
    <t>WAC 182-527-2738(3) bars recovery from the client's estate while a surviving spouse remains, or while there is a surviving child age 20 or younger or a blind or disabled child as defined by the referenced rule. This is a limitation on recovery, not a conclusion that every asset is permanently exempt. Undue-hardship relief and domestic-partner protections have separate provisions. Do not turn this rule into advice to transfer, retitle or convert an IRA.</t>
  </si>
  <si>
    <t>2026; current rule effective March 14, 2016</t>
  </si>
  <si>
    <t>WAC 182-527-2738(3)</t>
  </si>
  <si>
    <t>https://app.leg.wa.gov/WAC/default.aspx?cite=182-527-2738</t>
  </si>
  <si>
    <t>https://app.leg.wa.gov/WAC/default.aspx?cite=182-512-0050 | https://app.leg.wa.gov/WAC/default.aspx?cite=182-527-2750 | https://app.leg.wa.gov/RCW/default.aspx?cite=43.20B.080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</si>
</sst>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9">
    <font>
      <sz val="11"/>
      <name val="Carlito"/>
    </font>
    <font>
      <sz val="11"/>
      <color rgb="FF293B34"/>
      <name val="Arial"/>
    </font>
    <font>
      <b/>
      <sz val="16"/>
      <color rgb="FF2D5A5A"/>
      <name val="Arial"/>
    </font>
    <font>
      <b/>
      <sz val="11"/>
      <color rgb="FFFFFFFF"/>
      <name val="Arial"/>
    </font>
    <font>
      <sz val="11"/>
      <color rgb="FF195BA5"/>
      <name val="Arial"/>
    </font>
    <font>
      <sz val="11"/>
      <color rgb="FF111111"/>
      <name val="Arial"/>
    </font>
    <font>
      <sz val="11"/>
      <color rgb="FF237548"/>
      <name val="Arial"/>
    </font>
    <font>
      <b/>
      <sz val="11"/>
      <color rgb="FF293B34"/>
      <name val="Arial"/>
    </font>
    <font>
      <b/>
      <sz val="11"/>
      <color rgb="FF111111"/>
      <name val="Arial"/>
    </font>
  </fonts>
  <fills count="5">
    <fill>
      <patternFill patternType="none"/>
    </fill>
    <fill>
      <patternFill patternType="gray125"/>
    </fill>
    <fill>
      <patternFill patternType="solid">
        <fgColor rgb="FF2D5A5A"/>
      </patternFill>
    </fill>
    <fill>
      <patternFill patternType="solid">
        <fgColor rgb="FFFFF0BE"/>
      </patternFill>
    </fill>
    <fill>
      <patternFill patternType="solid">
        <fgColor rgb="FFEEF3EB"/>
      </patternFill>
    </fill>
  </fills>
  <borders count="2">
    <border>
      <left/>
      <right/>
      <top/>
      <bottom/>
      <diagonal/>
    </border>
    <border>
      <left/>
      <right/>
      <top/>
      <bottom style="thin">
        <color rgb="FFB99A5E"/>
      </bottom>
      <diagonal/>
    </border>
  </borders>
  <cellStyleXfs count="1">
    <xf numFmtId="0" fontId="0" fillId="0" borderId="0"/>
  </cellStyleXfs>
  <cellXfs count="22">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1" xfId="0" applyFont="1" applyBorder="1" applyAlignment="1">
      <alignment vertical="center"/>
    </xf>
    <xf numFmtId="165" fontId="1" fillId="0" borderId="0" xfId="0" applyNumberFormat="1" applyFont="1" applyAlignment="1">
      <alignment vertical="center"/>
    </xf>
    <xf numFmtId="0" fontId="1" fillId="0" borderId="0" xfId="0" applyFont="1" applyAlignment="1">
      <alignment vertical="center" wrapText="1"/>
    </xf>
    <xf numFmtId="0" fontId="1" fillId="0" borderId="0" xfId="0" applyFont="1" applyAlignment="1">
      <alignment vertical="top" wrapText="1"/>
    </xf>
    <xf numFmtId="0" fontId="3" fillId="2" borderId="0" xfId="0" applyFont="1" applyFill="1" applyAlignment="1">
      <alignment horizontal="center" vertical="center" wrapText="1"/>
    </xf>
    <xf numFmtId="165" fontId="4" fillId="3" borderId="0" xfId="0" applyNumberFormat="1" applyFont="1" applyFill="1" applyAlignment="1">
      <alignment vertical="center"/>
    </xf>
    <xf numFmtId="164" fontId="4" fillId="3" borderId="0" xfId="0" applyNumberFormat="1" applyFont="1" applyFill="1" applyAlignment="1">
      <alignment vertical="center"/>
    </xf>
    <xf numFmtId="165" fontId="5" fillId="0" borderId="0" xfId="0" applyNumberFormat="1" applyFont="1" applyAlignment="1">
      <alignment vertical="center"/>
    </xf>
    <xf numFmtId="165" fontId="6" fillId="0" borderId="0" xfId="0" applyNumberFormat="1" applyFont="1" applyAlignment="1">
      <alignment vertical="center"/>
    </xf>
    <xf numFmtId="0" fontId="7" fillId="4" borderId="0" xfId="0" applyFont="1" applyFill="1" applyAlignment="1">
      <alignment vertical="center"/>
    </xf>
    <xf numFmtId="165" fontId="8" fillId="4" borderId="0" xfId="0" applyNumberFormat="1" applyFont="1" applyFill="1" applyAlignment="1">
      <alignment vertical="center"/>
    </xf>
    <xf numFmtId="0" fontId="7" fillId="4" borderId="0" xfId="0" applyFont="1" applyFill="1" applyAlignment="1">
      <alignment vertical="center" wrapText="1"/>
    </xf>
    <xf numFmtId="0" fontId="8" fillId="4" borderId="0" xfId="0" applyFont="1" applyFill="1" applyAlignment="1">
      <alignment vertical="center" wrapText="1"/>
    </xf>
    <xf numFmtId="164" fontId="1" fillId="0" borderId="0" xfId="0" applyNumberFormat="1" applyFont="1" applyAlignment="1">
      <alignment vertical="center" wrapText="1"/>
    </xf>
    <xf numFmtId="165" fontId="1" fillId="0" borderId="0" xfId="0" applyNumberFormat="1" applyFont="1" applyAlignment="1">
      <alignment vertical="center" wrapText="1"/>
    </xf>
    <xf numFmtId="0" fontId="3" fillId="2" borderId="0" xfId="0" applyFont="1" applyFill="1" applyAlignment="1">
      <alignment horizontal="center" vertical="top" wrapText="1"/>
    </xf>
    <xf numFmtId="0" fontId="1" fillId="0" borderId="0" xfId="0" applyFont="1" applyAlignment="1">
      <alignment vertical="top" wrapText="1"/>
    </xf>
    <xf numFmtId="0" fontId="5" fillId="0" borderId="0" xfId="0" applyFont="1" applyAlignment="1">
      <alignment vertical="center" wrapText="1"/>
    </xf>
    <xf numFmtId="0" fontId="1" fillId="0" borderId="0" xfId="0" applyFont="1" applyAlignment="1">
      <alignment vertical="center" wrapText="1"/>
    </xf>
  </cellXfs>
  <cellStyles count="1">
    <cellStyle name="Normal" xfId="0" builtinId="0"/>
  </cellStyles>
  <dxfs count="3">
    <dxf>
      <font>
        <b/>
        <color rgb="FFA53026"/>
      </font>
      <fill>
        <patternFill patternType="solid">
          <bgColor rgb="FFFCE8E4"/>
        </patternFill>
      </fill>
    </dxf>
    <dxf>
      <font>
        <b/>
        <color rgb="FFA53026"/>
      </font>
      <fill>
        <patternFill patternType="solid">
          <bgColor rgb="FFFCE8E4"/>
        </patternFill>
      </fill>
    </dxf>
    <dxf>
      <font>
        <b/>
        <color rgb="FFA53026"/>
      </font>
      <fill>
        <patternFill patternType="solid">
          <bgColor rgb="FFFCE8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5A5A"/>
  </sheetPr>
  <dimension ref="A1:H32"/>
  <sheetViews>
    <sheetView showGridLines="0" tabSelected="1" workbookViewId="0"/>
  </sheetViews>
  <sheetFormatPr defaultRowHeight="14"/>
  <cols>
    <col min="1" max="1" width="3" customWidth="1"/>
    <col min="2" max="2" width="51" customWidth="1"/>
    <col min="3" max="5" width="23" customWidth="1"/>
    <col min="6" max="8" width="16" customWidth="1"/>
  </cols>
  <sheetData>
    <row r="1" spans="1:8" ht="24" customHeight="1">
      <c r="A1" s="1"/>
      <c r="B1" s="1"/>
      <c r="C1" s="1"/>
      <c r="D1" s="1"/>
      <c r="E1" s="1"/>
      <c r="F1" s="1"/>
      <c r="G1" s="1"/>
      <c r="H1" s="1"/>
    </row>
    <row r="2" spans="1:8" ht="24" customHeight="1">
      <c r="A2" s="1"/>
      <c r="B2" s="2" t="s">
        <v>0</v>
      </c>
      <c r="C2" s="1"/>
      <c r="D2" s="1"/>
      <c r="E2" s="1"/>
      <c r="F2" s="1"/>
      <c r="G2" s="1"/>
      <c r="H2" s="1"/>
    </row>
    <row r="3" spans="1:8" ht="24" customHeight="1">
      <c r="A3" s="1"/>
      <c r="B3" s="3"/>
      <c r="C3" s="3"/>
      <c r="D3" s="3"/>
      <c r="E3" s="3"/>
      <c r="F3" s="1"/>
      <c r="G3" s="1"/>
      <c r="H3" s="1"/>
    </row>
    <row r="4" spans="1:8" ht="27" customHeight="1">
      <c r="A4" s="1"/>
      <c r="B4" s="19" t="s">
        <v>1</v>
      </c>
      <c r="C4" s="19"/>
      <c r="D4" s="19"/>
      <c r="E4" s="19"/>
      <c r="F4" s="1"/>
      <c r="G4" s="1"/>
      <c r="H4" s="1"/>
    </row>
    <row r="5" spans="1:8" ht="27" customHeight="1">
      <c r="A5" s="1"/>
      <c r="B5" s="19"/>
      <c r="C5" s="19"/>
      <c r="D5" s="19"/>
      <c r="E5" s="19"/>
      <c r="F5" s="1"/>
      <c r="G5" s="1"/>
      <c r="H5" s="1"/>
    </row>
    <row r="6" spans="1:8" ht="24" customHeight="1">
      <c r="A6" s="1"/>
      <c r="B6" s="1"/>
      <c r="C6" s="1"/>
      <c r="D6" s="1"/>
      <c r="E6" s="1"/>
      <c r="F6" s="1"/>
      <c r="G6" s="1"/>
      <c r="H6" s="1"/>
    </row>
    <row r="7" spans="1:8" ht="36" customHeight="1">
      <c r="A7" s="1"/>
      <c r="B7" s="7" t="s">
        <v>2</v>
      </c>
      <c r="C7" s="7" t="s">
        <v>3</v>
      </c>
      <c r="D7" s="1"/>
      <c r="E7" s="1"/>
      <c r="F7" s="1"/>
      <c r="G7" s="1"/>
      <c r="H7" s="1"/>
    </row>
    <row r="8" spans="1:8" ht="24" customHeight="1">
      <c r="A8" s="1"/>
      <c r="B8" s="1" t="s">
        <v>4</v>
      </c>
      <c r="C8" s="8">
        <v>25000</v>
      </c>
      <c r="D8" s="1"/>
      <c r="E8" s="1"/>
      <c r="F8" s="1"/>
      <c r="G8" s="1"/>
      <c r="H8" s="1"/>
    </row>
    <row r="9" spans="1:8" ht="24" customHeight="1">
      <c r="A9" s="1"/>
      <c r="B9" s="1" t="s">
        <v>5</v>
      </c>
      <c r="C9" s="9">
        <v>0.22</v>
      </c>
      <c r="D9" s="1"/>
      <c r="E9" s="1"/>
      <c r="F9" s="1"/>
      <c r="G9" s="1"/>
      <c r="H9" s="1"/>
    </row>
    <row r="10" spans="1:8" ht="24" customHeight="1">
      <c r="A10" s="1"/>
      <c r="B10" s="1"/>
      <c r="C10" s="1"/>
      <c r="D10" s="1"/>
      <c r="E10" s="1"/>
      <c r="F10" s="1"/>
      <c r="G10" s="1"/>
      <c r="H10" s="1"/>
    </row>
    <row r="11" spans="1:8" ht="24" customHeight="1">
      <c r="A11" s="1"/>
      <c r="B11" s="1" t="s">
        <v>6</v>
      </c>
      <c r="C11" s="20" t="str">
        <f>IF(AND(ISNUMBER(C8),C8&gt;=0,ISNUMBER(C9),C9&gt;=0,C9&lt;=1),"Within input range","Check yellow inputs")</f>
        <v>Within input range</v>
      </c>
      <c r="D11" s="21"/>
      <c r="E11" s="21"/>
      <c r="F11" s="1"/>
      <c r="G11" s="1"/>
      <c r="H11" s="1"/>
    </row>
    <row r="12" spans="1:8" ht="24" customHeight="1">
      <c r="A12" s="1"/>
      <c r="B12" s="1"/>
      <c r="C12" s="1"/>
      <c r="D12" s="1"/>
      <c r="E12" s="1"/>
      <c r="F12" s="1"/>
      <c r="G12" s="1"/>
      <c r="H12" s="1"/>
    </row>
    <row r="13" spans="1:8" ht="24" customHeight="1">
      <c r="A13" s="1"/>
      <c r="B13" s="1"/>
      <c r="C13" s="1"/>
      <c r="D13" s="1"/>
      <c r="E13" s="1"/>
      <c r="F13" s="1"/>
      <c r="G13" s="1"/>
      <c r="H13" s="1"/>
    </row>
    <row r="14" spans="1:8" ht="36" customHeight="1">
      <c r="A14" s="1"/>
      <c r="B14" s="7" t="s">
        <v>7</v>
      </c>
      <c r="C14" s="7" t="s">
        <v>8</v>
      </c>
      <c r="D14" s="1"/>
      <c r="E14" s="1"/>
      <c r="F14" s="1"/>
      <c r="G14" s="1"/>
      <c r="H14" s="1"/>
    </row>
    <row r="15" spans="1:8" ht="30" customHeight="1">
      <c r="A15" s="1"/>
      <c r="B15" s="1" t="s">
        <v>9</v>
      </c>
      <c r="C15" s="10">
        <f>IF(AND(ISNUMBER(C8),C8&gt;=0,ISNUMBER(C9),C9&gt;=0,C9&lt;=1),C8*C9,"Check inputs")</f>
        <v>5500</v>
      </c>
      <c r="D15" s="1"/>
      <c r="E15" s="1"/>
      <c r="F15" s="1"/>
      <c r="G15" s="1"/>
      <c r="H15" s="1"/>
    </row>
    <row r="16" spans="1:8" ht="30" customHeight="1">
      <c r="A16" s="1"/>
      <c r="B16" s="1" t="s">
        <v>10</v>
      </c>
      <c r="C16" s="11">
        <f>IF(AND(ISNUMBER(C8),C8&gt;=0),C8*Rules!$C$7,"Check inputs")</f>
        <v>0</v>
      </c>
      <c r="D16" s="1"/>
      <c r="E16" s="1"/>
      <c r="F16" s="1"/>
      <c r="G16" s="1"/>
      <c r="H16" s="1"/>
    </row>
    <row r="17" spans="1:8" ht="24" customHeight="1">
      <c r="A17" s="1"/>
      <c r="B17" s="1"/>
      <c r="C17" s="1"/>
      <c r="D17" s="1"/>
      <c r="E17" s="1"/>
      <c r="F17" s="1"/>
      <c r="G17" s="1"/>
      <c r="H17" s="1"/>
    </row>
    <row r="18" spans="1:8" ht="24" customHeight="1">
      <c r="A18" s="1"/>
      <c r="B18" s="1"/>
      <c r="C18" s="1"/>
      <c r="D18" s="1"/>
      <c r="E18" s="1"/>
      <c r="F18" s="1"/>
      <c r="G18" s="1"/>
      <c r="H18" s="1"/>
    </row>
    <row r="19" spans="1:8" ht="25" customHeight="1">
      <c r="A19" s="1"/>
      <c r="B19" s="19" t="s">
        <v>11</v>
      </c>
      <c r="C19" s="19"/>
      <c r="D19" s="19"/>
      <c r="E19" s="19"/>
      <c r="F19" s="1"/>
      <c r="G19" s="1"/>
      <c r="H19" s="1"/>
    </row>
    <row r="20" spans="1:8" ht="25" customHeight="1">
      <c r="A20" s="1"/>
      <c r="B20" s="19"/>
      <c r="C20" s="19"/>
      <c r="D20" s="19"/>
      <c r="E20" s="19"/>
      <c r="F20" s="1"/>
      <c r="G20" s="1"/>
      <c r="H20" s="1"/>
    </row>
    <row r="21" spans="1:8" ht="25" customHeight="1">
      <c r="A21" s="1"/>
      <c r="B21" s="19"/>
      <c r="C21" s="19"/>
      <c r="D21" s="19"/>
      <c r="E21" s="19"/>
      <c r="F21" s="1"/>
      <c r="G21" s="1"/>
      <c r="H21" s="1"/>
    </row>
    <row r="22" spans="1:8" ht="24" customHeight="1">
      <c r="A22" s="1"/>
      <c r="B22" s="1"/>
      <c r="C22" s="1"/>
      <c r="D22" s="1"/>
      <c r="E22" s="1"/>
      <c r="F22" s="1"/>
      <c r="G22" s="1"/>
      <c r="H22" s="1"/>
    </row>
    <row r="23" spans="1:8" ht="25" customHeight="1">
      <c r="A23" s="1"/>
      <c r="B23" s="19" t="s">
        <v>12</v>
      </c>
      <c r="C23" s="19"/>
      <c r="D23" s="19"/>
      <c r="E23" s="19"/>
      <c r="F23" s="1"/>
      <c r="G23" s="1"/>
      <c r="H23" s="1"/>
    </row>
    <row r="24" spans="1:8" ht="25" customHeight="1">
      <c r="A24" s="1"/>
      <c r="B24" s="19"/>
      <c r="C24" s="19"/>
      <c r="D24" s="19"/>
      <c r="E24" s="19"/>
      <c r="F24" s="1"/>
      <c r="G24" s="1"/>
      <c r="H24" s="1"/>
    </row>
    <row r="25" spans="1:8" ht="24" customHeight="1">
      <c r="A25" s="1"/>
      <c r="B25" s="1"/>
      <c r="C25" s="1"/>
      <c r="D25" s="1"/>
      <c r="E25" s="1"/>
      <c r="F25" s="1"/>
      <c r="G25" s="1"/>
      <c r="H25" s="1"/>
    </row>
    <row r="26" spans="1:8" ht="24" customHeight="1">
      <c r="A26" s="1"/>
      <c r="B26" s="1"/>
      <c r="C26" s="1"/>
      <c r="D26" s="1"/>
      <c r="E26" s="1"/>
      <c r="F26" s="1"/>
      <c r="G26" s="1"/>
      <c r="H26" s="1"/>
    </row>
    <row r="27" spans="1:8" ht="24" customHeight="1">
      <c r="A27" s="1"/>
      <c r="B27" s="19" t="s">
        <v>13</v>
      </c>
      <c r="C27" s="19"/>
      <c r="D27" s="19"/>
      <c r="E27" s="19"/>
      <c r="F27" s="1"/>
      <c r="G27" s="1"/>
      <c r="H27" s="1"/>
    </row>
    <row r="28" spans="1:8" ht="24" customHeight="1">
      <c r="A28" s="1"/>
      <c r="B28" s="19"/>
      <c r="C28" s="19"/>
      <c r="D28" s="19"/>
      <c r="E28" s="19"/>
      <c r="F28" s="1"/>
      <c r="G28" s="1"/>
      <c r="H28" s="1"/>
    </row>
    <row r="29" spans="1:8" ht="24" customHeight="1">
      <c r="A29" s="1"/>
      <c r="B29" s="1"/>
      <c r="C29" s="1"/>
      <c r="D29" s="1"/>
      <c r="E29" s="1"/>
      <c r="F29" s="1"/>
      <c r="G29" s="1"/>
      <c r="H29" s="1"/>
    </row>
    <row r="30" spans="1:8" ht="30" customHeight="1">
      <c r="A30" s="1"/>
      <c r="B30" s="19" t="s">
        <v>14</v>
      </c>
      <c r="C30" s="19"/>
      <c r="D30" s="19"/>
      <c r="E30" s="19"/>
      <c r="F30" s="1"/>
      <c r="G30" s="1"/>
      <c r="H30" s="1"/>
    </row>
    <row r="31" spans="1:8" ht="30" customHeight="1">
      <c r="A31" s="1"/>
      <c r="B31" s="19"/>
      <c r="C31" s="19"/>
      <c r="D31" s="19"/>
      <c r="E31" s="19"/>
      <c r="F31" s="1"/>
      <c r="G31" s="1"/>
      <c r="H31" s="1"/>
    </row>
    <row r="32" spans="1:8" ht="30" customHeight="1">
      <c r="A32" s="1"/>
      <c r="B32" s="19"/>
      <c r="C32" s="19"/>
      <c r="D32" s="19"/>
      <c r="E32" s="19"/>
      <c r="F32" s="1"/>
      <c r="G32" s="1"/>
      <c r="H32" s="1"/>
    </row>
  </sheetData>
  <mergeCells count="6">
    <mergeCell ref="B30:E32"/>
    <mergeCell ref="B4:E5"/>
    <mergeCell ref="C11:E11"/>
    <mergeCell ref="B19:E21"/>
    <mergeCell ref="B23:E24"/>
    <mergeCell ref="B27:E28"/>
  </mergeCells>
  <conditionalFormatting sqref="C11">
    <cfRule type="containsText" dxfId="2" priority="1" operator="containsText" text="Check"/>
  </conditionalFormatting>
  <conditionalFormatting sqref="C15:C16">
    <cfRule type="containsText" dxfId="1" priority="2" operator="containsText" text="Check"/>
  </conditionalFormatting>
  <dataValidations count="2">
    <dataValidation type="decimal" sqref="C8" xr:uid="{00000000-0002-0000-0000-000000000000}">
      <formula1>0</formula1>
      <formula2>1000000000</formula2>
    </dataValidation>
    <dataValidation type="decimal" sqref="C9" xr:uid="{00000000-0002-0000-0000-000001000000}">
      <formula1>0</formula1>
      <formula2>1</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5A5A"/>
  </sheetPr>
  <dimension ref="A1:H43"/>
  <sheetViews>
    <sheetView showGridLines="0" workbookViewId="0"/>
  </sheetViews>
  <sheetFormatPr defaultRowHeight="14"/>
  <cols>
    <col min="1" max="1" width="3" customWidth="1"/>
    <col min="2" max="2" width="51" customWidth="1"/>
    <col min="3" max="5" width="23" customWidth="1"/>
    <col min="6" max="8" width="16" customWidth="1"/>
  </cols>
  <sheetData>
    <row r="1" spans="1:8" ht="24" customHeight="1">
      <c r="A1" s="1"/>
      <c r="B1" s="1"/>
      <c r="C1" s="1"/>
      <c r="D1" s="1"/>
      <c r="E1" s="1"/>
      <c r="F1" s="1"/>
      <c r="G1" s="1"/>
      <c r="H1" s="1"/>
    </row>
    <row r="2" spans="1:8" ht="24" customHeight="1">
      <c r="A2" s="1"/>
      <c r="B2" s="2" t="s">
        <v>15</v>
      </c>
      <c r="C2" s="1"/>
      <c r="D2" s="1"/>
      <c r="E2" s="1"/>
      <c r="F2" s="1"/>
      <c r="G2" s="1"/>
      <c r="H2" s="1"/>
    </row>
    <row r="3" spans="1:8" ht="24" customHeight="1">
      <c r="A3" s="1"/>
      <c r="B3" s="3"/>
      <c r="C3" s="3"/>
      <c r="D3" s="3"/>
      <c r="E3" s="3"/>
      <c r="F3" s="1"/>
      <c r="G3" s="1"/>
      <c r="H3" s="1"/>
    </row>
    <row r="4" spans="1:8" ht="27" customHeight="1">
      <c r="A4" s="1"/>
      <c r="B4" s="19" t="s">
        <v>16</v>
      </c>
      <c r="C4" s="19"/>
      <c r="D4" s="19"/>
      <c r="E4" s="19"/>
      <c r="F4" s="1"/>
      <c r="G4" s="1"/>
      <c r="H4" s="1"/>
    </row>
    <row r="5" spans="1:8" ht="27" customHeight="1">
      <c r="A5" s="1"/>
      <c r="B5" s="19"/>
      <c r="C5" s="19"/>
      <c r="D5" s="19"/>
      <c r="E5" s="19"/>
      <c r="F5" s="1"/>
      <c r="G5" s="1"/>
      <c r="H5" s="1"/>
    </row>
    <row r="6" spans="1:8" ht="24" customHeight="1">
      <c r="A6" s="1"/>
      <c r="B6" s="1"/>
      <c r="C6" s="1"/>
      <c r="D6" s="1"/>
      <c r="E6" s="1"/>
      <c r="F6" s="1"/>
      <c r="G6" s="1"/>
      <c r="H6" s="1"/>
    </row>
    <row r="7" spans="1:8" ht="24" customHeight="1">
      <c r="A7" s="1"/>
      <c r="B7" s="1" t="s">
        <v>17</v>
      </c>
      <c r="C7" s="8">
        <v>5000000</v>
      </c>
      <c r="D7" s="1"/>
      <c r="E7" s="1"/>
      <c r="F7" s="1"/>
      <c r="G7" s="1"/>
      <c r="H7" s="1"/>
    </row>
    <row r="8" spans="1:8" ht="24" customHeight="1">
      <c r="A8" s="1"/>
      <c r="B8" s="1"/>
      <c r="C8" s="1"/>
      <c r="D8" s="1"/>
      <c r="E8" s="1"/>
      <c r="F8" s="1"/>
      <c r="G8" s="1"/>
      <c r="H8" s="1"/>
    </row>
    <row r="9" spans="1:8" ht="29" customHeight="1">
      <c r="A9" s="1"/>
      <c r="B9" s="19" t="s">
        <v>18</v>
      </c>
      <c r="C9" s="19"/>
      <c r="D9" s="19"/>
      <c r="E9" s="19"/>
      <c r="F9" s="1"/>
      <c r="G9" s="1"/>
      <c r="H9" s="1"/>
    </row>
    <row r="10" spans="1:8" ht="29" customHeight="1">
      <c r="A10" s="1"/>
      <c r="B10" s="19"/>
      <c r="C10" s="19"/>
      <c r="D10" s="19"/>
      <c r="E10" s="19"/>
      <c r="F10" s="1"/>
      <c r="G10" s="1"/>
      <c r="H10" s="1"/>
    </row>
    <row r="11" spans="1:8" ht="29" customHeight="1">
      <c r="A11" s="1"/>
      <c r="B11" s="19"/>
      <c r="C11" s="19"/>
      <c r="D11" s="19"/>
      <c r="E11" s="19"/>
      <c r="F11" s="1"/>
      <c r="G11" s="1"/>
      <c r="H11" s="1"/>
    </row>
    <row r="12" spans="1:8" ht="24" customHeight="1">
      <c r="A12" s="1"/>
      <c r="B12" s="1"/>
      <c r="C12" s="1"/>
      <c r="D12" s="1"/>
      <c r="E12" s="1"/>
      <c r="F12" s="1"/>
      <c r="G12" s="1"/>
      <c r="H12" s="1"/>
    </row>
    <row r="13" spans="1:8" ht="36" customHeight="1">
      <c r="A13" s="1"/>
      <c r="B13" s="7" t="s">
        <v>7</v>
      </c>
      <c r="C13" s="7" t="s">
        <v>19</v>
      </c>
      <c r="D13" s="7" t="s">
        <v>20</v>
      </c>
      <c r="E13" s="1"/>
      <c r="F13" s="1"/>
      <c r="G13" s="1"/>
      <c r="H13" s="1"/>
    </row>
    <row r="14" spans="1:8" ht="24" customHeight="1">
      <c r="A14" s="1"/>
      <c r="B14" s="1" t="s">
        <v>21</v>
      </c>
      <c r="C14" s="10">
        <f>IF(AND(ISNUMBER(C7),C7&gt;=0),C7,"Check input")</f>
        <v>5000000</v>
      </c>
      <c r="D14" s="10">
        <f>C14</f>
        <v>5000000</v>
      </c>
      <c r="E14" s="1"/>
      <c r="F14" s="1"/>
      <c r="G14" s="1"/>
      <c r="H14" s="1"/>
    </row>
    <row r="15" spans="1:8" ht="24" customHeight="1">
      <c r="A15" s="1"/>
      <c r="B15" s="1" t="s">
        <v>22</v>
      </c>
      <c r="C15" s="11">
        <f>Rules!$C$8</f>
        <v>3076000</v>
      </c>
      <c r="D15" s="11">
        <f>Rules!$C$25</f>
        <v>3000000</v>
      </c>
      <c r="E15" s="1"/>
      <c r="F15" s="1"/>
      <c r="G15" s="1"/>
      <c r="H15" s="1"/>
    </row>
    <row r="16" spans="1:8" ht="24" customHeight="1">
      <c r="A16" s="1"/>
      <c r="B16" s="1" t="s">
        <v>23</v>
      </c>
      <c r="C16" s="10">
        <f>IF(ISNUMBER(C14),MAX(0,C14-C15),"Check input")</f>
        <v>1924000</v>
      </c>
      <c r="D16" s="10">
        <f>IF(ISNUMBER(D14),MAX(0,D14-D15),"Check input")</f>
        <v>2000000</v>
      </c>
      <c r="E16" s="1"/>
      <c r="F16" s="1"/>
      <c r="G16" s="1"/>
      <c r="H16" s="1"/>
    </row>
    <row r="17" spans="1:8" ht="24" customHeight="1">
      <c r="A17" s="1"/>
      <c r="B17" s="1"/>
      <c r="C17" s="4"/>
      <c r="D17" s="4"/>
      <c r="E17" s="1"/>
      <c r="F17" s="1"/>
      <c r="G17" s="1"/>
      <c r="H17" s="1"/>
    </row>
    <row r="18" spans="1:8" ht="24" customHeight="1">
      <c r="A18" s="1"/>
      <c r="B18" s="1"/>
      <c r="C18" s="4"/>
      <c r="D18" s="4"/>
      <c r="E18" s="1"/>
      <c r="F18" s="1"/>
      <c r="G18" s="1"/>
      <c r="H18" s="1"/>
    </row>
    <row r="19" spans="1:8" ht="24" customHeight="1">
      <c r="A19" s="1"/>
      <c r="B19" s="1" t="s">
        <v>24</v>
      </c>
      <c r="C19" s="11">
        <f>IF(ISNUMBER(C16),MAX(0,MIN(C16,Rules!$C$11)-Rules!$C$9)*Rules!$C$10,"Check input")</f>
        <v>100000</v>
      </c>
      <c r="D19" s="11">
        <f>IF(ISNUMBER(D16),MAX(0,MIN(D16,Rules!$C$28)-Rules!$C$26)*Rules!$C$27,"Check input")</f>
        <v>100000</v>
      </c>
      <c r="E19" s="1"/>
      <c r="F19" s="1"/>
      <c r="G19" s="1"/>
      <c r="H19" s="1"/>
    </row>
    <row r="20" spans="1:8" ht="24" customHeight="1">
      <c r="A20" s="1"/>
      <c r="B20" s="1" t="s">
        <v>25</v>
      </c>
      <c r="C20" s="11">
        <f>IF(ISNUMBER(C16),MAX(0,MIN(C16,Rules!$C$13)-Rules!$C$11)*Rules!$C$12,"Check input")</f>
        <v>138600</v>
      </c>
      <c r="D20" s="11">
        <f>IF(ISNUMBER(D16),MAX(0,MIN(D16,Rules!$C$30)-Rules!$C$28)*Rules!$C$29,"Check input")</f>
        <v>140000</v>
      </c>
      <c r="E20" s="1"/>
      <c r="F20" s="1"/>
      <c r="G20" s="1"/>
      <c r="H20" s="1"/>
    </row>
    <row r="21" spans="1:8" ht="24" customHeight="1">
      <c r="A21" s="1"/>
      <c r="B21" s="1" t="s">
        <v>26</v>
      </c>
      <c r="C21" s="11">
        <f>IF(ISNUMBER(C16),MAX(0,MIN(C16,Rules!$C$15)-Rules!$C$13)*Rules!$C$14,"Check input")</f>
        <v>0</v>
      </c>
      <c r="D21" s="11">
        <f>IF(ISNUMBER(D16),MAX(0,MIN(D16,Rules!$C$32)-Rules!$C$30)*Rules!$C$31,"Check input")</f>
        <v>0</v>
      </c>
      <c r="E21" s="1"/>
      <c r="F21" s="1"/>
      <c r="G21" s="1"/>
      <c r="H21" s="1"/>
    </row>
    <row r="22" spans="1:8" ht="24" customHeight="1">
      <c r="A22" s="1"/>
      <c r="B22" s="1" t="s">
        <v>27</v>
      </c>
      <c r="C22" s="11">
        <f>IF(ISNUMBER(C16),MAX(0,MIN(C16,Rules!$C$17)-Rules!$C$15)*Rules!$C$16,"Check input")</f>
        <v>0</v>
      </c>
      <c r="D22" s="11">
        <f>IF(ISNUMBER(D16),MAX(0,MIN(D16,Rules!$C$34)-Rules!$C$32)*Rules!$C$33,"Check input")</f>
        <v>0</v>
      </c>
      <c r="E22" s="1"/>
      <c r="F22" s="1"/>
      <c r="G22" s="1"/>
      <c r="H22" s="1"/>
    </row>
    <row r="23" spans="1:8" ht="24" customHeight="1">
      <c r="A23" s="1"/>
      <c r="B23" s="1" t="s">
        <v>28</v>
      </c>
      <c r="C23" s="11">
        <f>IF(ISNUMBER(C16),MAX(0,MIN(C16,Rules!$C$19)-Rules!$C$17)*Rules!$C$18,"Check input")</f>
        <v>0</v>
      </c>
      <c r="D23" s="11">
        <f>IF(ISNUMBER(D16),MAX(0,MIN(D16,Rules!$C$36)-Rules!$C$34)*Rules!$C$35,"Check input")</f>
        <v>0</v>
      </c>
      <c r="E23" s="1"/>
      <c r="F23" s="1"/>
      <c r="G23" s="1"/>
      <c r="H23" s="1"/>
    </row>
    <row r="24" spans="1:8" ht="24" customHeight="1">
      <c r="A24" s="1"/>
      <c r="B24" s="1" t="s">
        <v>29</v>
      </c>
      <c r="C24" s="11">
        <f>IF(ISNUMBER(C16),MAX(0,MIN(C16,Rules!$C$21)-Rules!$C$19)*Rules!$C$20,"Check input")</f>
        <v>0</v>
      </c>
      <c r="D24" s="11">
        <f>IF(ISNUMBER(D16),MAX(0,MIN(D16,Rules!$C$38)-Rules!$C$36)*Rules!$C$37,"Check input")</f>
        <v>0</v>
      </c>
      <c r="E24" s="1"/>
      <c r="F24" s="1"/>
      <c r="G24" s="1"/>
      <c r="H24" s="1"/>
    </row>
    <row r="25" spans="1:8" ht="24" customHeight="1">
      <c r="A25" s="1"/>
      <c r="B25" s="1" t="s">
        <v>30</v>
      </c>
      <c r="C25" s="11">
        <f>IF(ISNUMBER(C16),MAX(0,MIN(C16,Rules!$C$23)-Rules!$C$21)*Rules!$C$22,"Check input")</f>
        <v>0</v>
      </c>
      <c r="D25" s="11">
        <f>IF(ISNUMBER(D16),MAX(0,MIN(D16,Rules!$C$40)-Rules!$C$38)*Rules!$C$39,"Check input")</f>
        <v>0</v>
      </c>
      <c r="E25" s="1"/>
      <c r="F25" s="1"/>
      <c r="G25" s="1"/>
      <c r="H25" s="1"/>
    </row>
    <row r="26" spans="1:8" ht="24" customHeight="1">
      <c r="A26" s="1"/>
      <c r="B26" s="1" t="s">
        <v>31</v>
      </c>
      <c r="C26" s="11">
        <f>IF(ISNUMBER(C16),MAX(0,C16-Rules!$C$23)*Rules!$C$24,"Check input")</f>
        <v>0</v>
      </c>
      <c r="D26" s="11">
        <f>IF(ISNUMBER(D16),MAX(0,D16-Rules!$C$40)*Rules!$C$41,"Check input")</f>
        <v>0</v>
      </c>
      <c r="E26" s="1"/>
      <c r="F26" s="1"/>
      <c r="G26" s="1"/>
      <c r="H26" s="1"/>
    </row>
    <row r="27" spans="1:8" ht="24" customHeight="1">
      <c r="A27" s="1"/>
      <c r="B27" s="1"/>
      <c r="C27" s="4"/>
      <c r="D27" s="4"/>
      <c r="E27" s="1"/>
      <c r="F27" s="1"/>
      <c r="G27" s="1"/>
      <c r="H27" s="1"/>
    </row>
    <row r="28" spans="1:8" ht="30" customHeight="1">
      <c r="A28" s="1"/>
      <c r="B28" s="12" t="s">
        <v>32</v>
      </c>
      <c r="C28" s="13">
        <f>IF(ISNUMBER(C16),SUM(C19:C26),"Check input")</f>
        <v>238600</v>
      </c>
      <c r="D28" s="13">
        <f>IF(ISNUMBER(D16),SUM(D19:D26),"Check input")</f>
        <v>240000</v>
      </c>
      <c r="E28" s="1"/>
      <c r="F28" s="1"/>
      <c r="G28" s="1"/>
      <c r="H28" s="1"/>
    </row>
    <row r="29" spans="1:8" ht="24" customHeight="1">
      <c r="A29" s="1"/>
      <c r="B29" s="1"/>
      <c r="C29" s="1"/>
      <c r="D29" s="1"/>
      <c r="E29" s="1"/>
      <c r="F29" s="1"/>
      <c r="G29" s="1"/>
      <c r="H29" s="1"/>
    </row>
    <row r="30" spans="1:8" ht="24" customHeight="1">
      <c r="A30" s="1"/>
      <c r="B30" s="1"/>
      <c r="C30" s="1"/>
      <c r="D30" s="1"/>
      <c r="E30" s="1"/>
      <c r="F30" s="1"/>
      <c r="G30" s="1"/>
      <c r="H30" s="1"/>
    </row>
    <row r="31" spans="1:8" ht="25" customHeight="1">
      <c r="A31" s="1"/>
      <c r="B31" s="19" t="s">
        <v>33</v>
      </c>
      <c r="C31" s="19"/>
      <c r="D31" s="19"/>
      <c r="E31" s="19"/>
      <c r="F31" s="1"/>
      <c r="G31" s="1"/>
      <c r="H31" s="1"/>
    </row>
    <row r="32" spans="1:8" ht="25" customHeight="1">
      <c r="A32" s="1"/>
      <c r="B32" s="19"/>
      <c r="C32" s="19"/>
      <c r="D32" s="19"/>
      <c r="E32" s="19"/>
      <c r="F32" s="1"/>
      <c r="G32" s="1"/>
      <c r="H32" s="1"/>
    </row>
    <row r="33" spans="1:8" ht="25" customHeight="1">
      <c r="A33" s="1"/>
      <c r="B33" s="19"/>
      <c r="C33" s="19"/>
      <c r="D33" s="19"/>
      <c r="E33" s="19"/>
      <c r="F33" s="1"/>
      <c r="G33" s="1"/>
      <c r="H33" s="1"/>
    </row>
    <row r="34" spans="1:8" ht="24" customHeight="1">
      <c r="A34" s="1"/>
      <c r="B34" s="1"/>
      <c r="C34" s="1"/>
      <c r="D34" s="1"/>
      <c r="E34" s="1"/>
      <c r="F34" s="1"/>
      <c r="G34" s="1"/>
      <c r="H34" s="1"/>
    </row>
    <row r="35" spans="1:8" ht="24" customHeight="1">
      <c r="A35" s="1"/>
      <c r="B35" s="19" t="s">
        <v>34</v>
      </c>
      <c r="C35" s="19"/>
      <c r="D35" s="19"/>
      <c r="E35" s="19"/>
      <c r="F35" s="1"/>
      <c r="G35" s="1"/>
      <c r="H35" s="1"/>
    </row>
    <row r="36" spans="1:8" ht="24" customHeight="1">
      <c r="A36" s="1"/>
      <c r="B36" s="19"/>
      <c r="C36" s="19"/>
      <c r="D36" s="19"/>
      <c r="E36" s="19"/>
      <c r="F36" s="1"/>
      <c r="G36" s="1"/>
      <c r="H36" s="1"/>
    </row>
    <row r="37" spans="1:8" ht="24" customHeight="1">
      <c r="A37" s="1"/>
      <c r="B37" s="1"/>
      <c r="C37" s="1"/>
      <c r="D37" s="1"/>
      <c r="E37" s="1"/>
      <c r="F37" s="1"/>
      <c r="G37" s="1"/>
      <c r="H37" s="1"/>
    </row>
    <row r="38" spans="1:8" ht="24" customHeight="1">
      <c r="A38" s="1"/>
      <c r="B38" s="1"/>
      <c r="C38" s="1"/>
      <c r="D38" s="1"/>
      <c r="E38" s="1"/>
      <c r="F38" s="1"/>
      <c r="G38" s="1"/>
      <c r="H38" s="1"/>
    </row>
    <row r="39" spans="1:8" ht="24" customHeight="1">
      <c r="A39" s="1"/>
      <c r="B39" s="1"/>
      <c r="C39" s="1"/>
      <c r="D39" s="1"/>
      <c r="E39" s="1"/>
      <c r="F39" s="1"/>
      <c r="G39" s="1"/>
      <c r="H39" s="1"/>
    </row>
    <row r="40" spans="1:8" ht="24" customHeight="1">
      <c r="A40" s="1"/>
      <c r="B40" s="1"/>
      <c r="C40" s="1"/>
      <c r="D40" s="1"/>
      <c r="E40" s="1"/>
      <c r="F40" s="1"/>
      <c r="G40" s="1"/>
      <c r="H40" s="1"/>
    </row>
    <row r="41" spans="1:8" ht="24" customHeight="1">
      <c r="A41" s="1"/>
      <c r="B41" s="1"/>
      <c r="C41" s="1"/>
      <c r="D41" s="1"/>
      <c r="E41" s="1"/>
      <c r="F41" s="1"/>
      <c r="G41" s="1"/>
      <c r="H41" s="1"/>
    </row>
    <row r="42" spans="1:8" ht="24" customHeight="1">
      <c r="A42" s="1"/>
      <c r="B42" s="1"/>
      <c r="C42" s="1"/>
      <c r="D42" s="1"/>
      <c r="E42" s="1"/>
      <c r="F42" s="1"/>
      <c r="G42" s="1"/>
      <c r="H42" s="1"/>
    </row>
    <row r="43" spans="1:8" ht="24" customHeight="1">
      <c r="A43" s="1"/>
      <c r="B43" s="1"/>
      <c r="C43" s="1"/>
      <c r="D43" s="1"/>
      <c r="E43" s="1"/>
      <c r="F43" s="1"/>
      <c r="G43" s="1"/>
      <c r="H43" s="1"/>
    </row>
  </sheetData>
  <mergeCells count="4">
    <mergeCell ref="B4:E5"/>
    <mergeCell ref="B9:E11"/>
    <mergeCell ref="B31:E33"/>
    <mergeCell ref="B35:E36"/>
  </mergeCells>
  <conditionalFormatting sqref="C14">
    <cfRule type="containsText" dxfId="0" priority="1" operator="containsText" text="Check"/>
  </conditionalFormatting>
  <dataValidations count="1">
    <dataValidation type="decimal" sqref="C7" xr:uid="{00000000-0002-0000-0100-000000000000}">
      <formula1>0</formula1>
      <formula2>1000000000</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D5A5A"/>
  </sheetPr>
  <dimension ref="A1:H35"/>
  <sheetViews>
    <sheetView showGridLines="0" workbookViewId="0"/>
  </sheetViews>
  <sheetFormatPr defaultRowHeight="14"/>
  <cols>
    <col min="1" max="1" width="3" customWidth="1"/>
    <col min="2" max="2" width="51" customWidth="1"/>
    <col min="3" max="5" width="23" customWidth="1"/>
    <col min="6" max="8" width="16" customWidth="1"/>
  </cols>
  <sheetData>
    <row r="1" spans="1:8" ht="24" customHeight="1">
      <c r="A1" s="1"/>
      <c r="B1" s="1"/>
      <c r="C1" s="1"/>
      <c r="D1" s="1"/>
      <c r="E1" s="1"/>
      <c r="F1" s="1"/>
      <c r="G1" s="1"/>
      <c r="H1" s="1"/>
    </row>
    <row r="2" spans="1:8" ht="24" customHeight="1">
      <c r="A2" s="1"/>
      <c r="B2" s="2" t="s">
        <v>35</v>
      </c>
      <c r="C2" s="1"/>
      <c r="D2" s="1"/>
      <c r="E2" s="1"/>
      <c r="F2" s="1"/>
      <c r="G2" s="1"/>
      <c r="H2" s="1"/>
    </row>
    <row r="3" spans="1:8" ht="24" customHeight="1">
      <c r="A3" s="1"/>
      <c r="B3" s="3"/>
      <c r="C3" s="3"/>
      <c r="D3" s="3"/>
      <c r="E3" s="3"/>
      <c r="F3" s="1"/>
      <c r="G3" s="1"/>
      <c r="H3" s="1"/>
    </row>
    <row r="4" spans="1:8" ht="27" customHeight="1">
      <c r="A4" s="1"/>
      <c r="B4" s="19" t="s">
        <v>36</v>
      </c>
      <c r="C4" s="19"/>
      <c r="D4" s="19"/>
      <c r="E4" s="19"/>
      <c r="F4" s="1"/>
      <c r="G4" s="1"/>
      <c r="H4" s="1"/>
    </row>
    <row r="5" spans="1:8" ht="27" customHeight="1">
      <c r="A5" s="1"/>
      <c r="B5" s="19"/>
      <c r="C5" s="19"/>
      <c r="D5" s="19"/>
      <c r="E5" s="19"/>
      <c r="F5" s="1"/>
      <c r="G5" s="1"/>
      <c r="H5" s="1"/>
    </row>
    <row r="6" spans="1:8" ht="24" customHeight="1">
      <c r="A6" s="1"/>
      <c r="B6" s="1"/>
      <c r="C6" s="1"/>
      <c r="D6" s="1"/>
      <c r="E6" s="1"/>
      <c r="F6" s="1"/>
      <c r="G6" s="1"/>
      <c r="H6" s="1"/>
    </row>
    <row r="7" spans="1:8" ht="36" customHeight="1">
      <c r="A7" s="1"/>
      <c r="B7" s="7" t="s">
        <v>2</v>
      </c>
      <c r="C7" s="7" t="s">
        <v>8</v>
      </c>
      <c r="D7" s="1"/>
      <c r="E7" s="1"/>
      <c r="F7" s="1"/>
      <c r="G7" s="1"/>
      <c r="H7" s="1"/>
    </row>
    <row r="8" spans="1:8" ht="24" customHeight="1">
      <c r="A8" s="1"/>
      <c r="B8" s="1" t="s">
        <v>37</v>
      </c>
      <c r="C8" s="8">
        <v>100000</v>
      </c>
      <c r="D8" s="1"/>
      <c r="E8" s="1"/>
      <c r="F8" s="1"/>
      <c r="G8" s="1"/>
      <c r="H8" s="1"/>
    </row>
    <row r="9" spans="1:8" ht="24" customHeight="1">
      <c r="A9" s="1"/>
      <c r="B9" s="1" t="s">
        <v>38</v>
      </c>
      <c r="C9" s="8">
        <v>10000</v>
      </c>
      <c r="D9" s="1"/>
      <c r="E9" s="1"/>
      <c r="F9" s="1"/>
      <c r="G9" s="1"/>
      <c r="H9" s="1"/>
    </row>
    <row r="10" spans="1:8" ht="24" customHeight="1">
      <c r="A10" s="1"/>
      <c r="B10" s="1"/>
      <c r="C10" s="1"/>
      <c r="D10" s="1"/>
      <c r="E10" s="1"/>
      <c r="F10" s="1"/>
      <c r="G10" s="1"/>
      <c r="H10" s="1"/>
    </row>
    <row r="11" spans="1:8" ht="24" customHeight="1">
      <c r="A11" s="1"/>
      <c r="B11" s="1" t="s">
        <v>39</v>
      </c>
      <c r="C11" s="11">
        <f>Rules!$C$42</f>
        <v>7500</v>
      </c>
      <c r="D11" s="1"/>
      <c r="E11" s="1"/>
      <c r="F11" s="1"/>
      <c r="G11" s="1"/>
      <c r="H11" s="1"/>
    </row>
    <row r="12" spans="1:8" ht="24" customHeight="1">
      <c r="A12" s="1"/>
      <c r="B12" s="1" t="s">
        <v>40</v>
      </c>
      <c r="C12" s="11">
        <f>Rules!$C$43</f>
        <v>101000</v>
      </c>
      <c r="D12" s="1"/>
      <c r="E12" s="1"/>
      <c r="F12" s="1"/>
      <c r="G12" s="1"/>
      <c r="H12" s="1"/>
    </row>
    <row r="13" spans="1:8" ht="24" customHeight="1">
      <c r="A13" s="1"/>
      <c r="B13" s="1"/>
      <c r="C13" s="1"/>
      <c r="D13" s="1"/>
      <c r="E13" s="1"/>
      <c r="F13" s="1"/>
      <c r="G13" s="1"/>
      <c r="H13" s="1"/>
    </row>
    <row r="14" spans="1:8" ht="24" customHeight="1">
      <c r="A14" s="1"/>
      <c r="B14" s="1"/>
      <c r="C14" s="1"/>
      <c r="D14" s="1"/>
      <c r="E14" s="1"/>
      <c r="F14" s="1"/>
      <c r="G14" s="1"/>
      <c r="H14" s="1"/>
    </row>
    <row r="15" spans="1:8" ht="36" customHeight="1">
      <c r="A15" s="1"/>
      <c r="B15" s="7" t="s">
        <v>7</v>
      </c>
      <c r="C15" s="7" t="s">
        <v>41</v>
      </c>
      <c r="D15" s="7" t="s">
        <v>42</v>
      </c>
      <c r="E15" s="1"/>
      <c r="F15" s="1"/>
      <c r="G15" s="1"/>
      <c r="H15" s="1"/>
    </row>
    <row r="16" spans="1:8" ht="24" customHeight="1">
      <c r="A16" s="1"/>
      <c r="B16" s="1" t="s">
        <v>43</v>
      </c>
      <c r="C16" s="10">
        <f>IF(AND(ISNUMBER(C8),C8&gt;=C11,ISNUMBER(C9),C9&gt;=0),0,"Check inputs")</f>
        <v>0</v>
      </c>
      <c r="D16" s="10">
        <f>IF(AND(ISNUMBER(C8),C8&gt;=C11,ISNUMBER(C9),C9&gt;=0),C9,"Check inputs")</f>
        <v>10000</v>
      </c>
      <c r="E16" s="1"/>
      <c r="F16" s="1"/>
      <c r="G16" s="1"/>
      <c r="H16" s="1"/>
    </row>
    <row r="17" spans="1:8" ht="24" customHeight="1">
      <c r="A17" s="1"/>
      <c r="B17" s="1" t="s">
        <v>44</v>
      </c>
      <c r="C17" s="10">
        <f>IF(ISNUMBER(C16),C8+C16-C11,"Check inputs")</f>
        <v>92500</v>
      </c>
      <c r="D17" s="10">
        <f>IF(ISNUMBER(D16),C8+D16-C11,"Check inputs")</f>
        <v>102500</v>
      </c>
      <c r="E17" s="1"/>
      <c r="F17" s="1"/>
      <c r="G17" s="1"/>
      <c r="H17" s="1"/>
    </row>
    <row r="18" spans="1:8" ht="24" customHeight="1">
      <c r="A18" s="1"/>
      <c r="B18" s="1"/>
      <c r="C18" s="1"/>
      <c r="D18" s="1"/>
      <c r="E18" s="1"/>
      <c r="F18" s="1"/>
      <c r="G18" s="1"/>
      <c r="H18" s="1"/>
    </row>
    <row r="19" spans="1:8" ht="40" customHeight="1">
      <c r="A19" s="1"/>
      <c r="B19" s="14" t="s">
        <v>45</v>
      </c>
      <c r="C19" s="15" t="str">
        <f>IF(ISNUMBER(C17),IF(C17&lt;=C12,"Yes—income test only","No—above ceiling"),"Check inputs")</f>
        <v>Yes—income test only</v>
      </c>
      <c r="D19" s="15" t="str">
        <f>IF(ISNUMBER(D17),IF(D17&lt;=C12,"Yes—income test only","No—above ceiling"),"Check inputs")</f>
        <v>No—above ceiling</v>
      </c>
      <c r="E19" s="1"/>
      <c r="F19" s="1"/>
      <c r="G19" s="1"/>
      <c r="H19" s="1"/>
    </row>
    <row r="20" spans="1:8" ht="24" customHeight="1">
      <c r="A20" s="1"/>
      <c r="B20" s="1"/>
      <c r="C20" s="1"/>
      <c r="D20" s="1"/>
      <c r="E20" s="1"/>
      <c r="F20" s="1"/>
      <c r="G20" s="1"/>
      <c r="H20" s="1"/>
    </row>
    <row r="21" spans="1:8" ht="24" customHeight="1">
      <c r="A21" s="1"/>
      <c r="B21" s="1"/>
      <c r="C21" s="1"/>
      <c r="D21" s="1"/>
      <c r="E21" s="1"/>
      <c r="F21" s="1"/>
      <c r="G21" s="1"/>
      <c r="H21" s="1"/>
    </row>
    <row r="22" spans="1:8" ht="26" customHeight="1">
      <c r="A22" s="1"/>
      <c r="B22" s="19" t="s">
        <v>46</v>
      </c>
      <c r="C22" s="19"/>
      <c r="D22" s="19"/>
      <c r="E22" s="19"/>
      <c r="F22" s="1"/>
      <c r="G22" s="1"/>
      <c r="H22" s="1"/>
    </row>
    <row r="23" spans="1:8" ht="26" customHeight="1">
      <c r="A23" s="1"/>
      <c r="B23" s="19"/>
      <c r="C23" s="19"/>
      <c r="D23" s="19"/>
      <c r="E23" s="19"/>
      <c r="F23" s="1"/>
      <c r="G23" s="1"/>
      <c r="H23" s="1"/>
    </row>
    <row r="24" spans="1:8" ht="26" customHeight="1">
      <c r="A24" s="1"/>
      <c r="B24" s="19"/>
      <c r="C24" s="19"/>
      <c r="D24" s="19"/>
      <c r="E24" s="19"/>
      <c r="F24" s="1"/>
      <c r="G24" s="1"/>
      <c r="H24" s="1"/>
    </row>
    <row r="25" spans="1:8" ht="24" customHeight="1">
      <c r="A25" s="1"/>
      <c r="B25" s="1"/>
      <c r="C25" s="1"/>
      <c r="D25" s="1"/>
      <c r="E25" s="1"/>
      <c r="F25" s="1"/>
      <c r="G25" s="1"/>
      <c r="H25" s="1"/>
    </row>
    <row r="26" spans="1:8" ht="26" customHeight="1">
      <c r="A26" s="1"/>
      <c r="B26" s="19" t="s">
        <v>47</v>
      </c>
      <c r="C26" s="19"/>
      <c r="D26" s="19"/>
      <c r="E26" s="19"/>
      <c r="F26" s="1"/>
      <c r="G26" s="1"/>
      <c r="H26" s="1"/>
    </row>
    <row r="27" spans="1:8" ht="26" customHeight="1">
      <c r="A27" s="1"/>
      <c r="B27" s="19"/>
      <c r="C27" s="19"/>
      <c r="D27" s="19"/>
      <c r="E27" s="19"/>
      <c r="F27" s="1"/>
      <c r="G27" s="1"/>
      <c r="H27" s="1"/>
    </row>
    <row r="28" spans="1:8" ht="26" customHeight="1">
      <c r="A28" s="1"/>
      <c r="B28" s="19"/>
      <c r="C28" s="19"/>
      <c r="D28" s="19"/>
      <c r="E28" s="19"/>
      <c r="F28" s="1"/>
      <c r="G28" s="1"/>
      <c r="H28" s="1"/>
    </row>
    <row r="29" spans="1:8" ht="24" customHeight="1">
      <c r="A29" s="1"/>
      <c r="B29" s="1"/>
      <c r="C29" s="1"/>
      <c r="D29" s="1"/>
      <c r="E29" s="1"/>
      <c r="F29" s="1"/>
      <c r="G29" s="1"/>
      <c r="H29" s="1"/>
    </row>
    <row r="30" spans="1:8" ht="24" customHeight="1">
      <c r="A30" s="1"/>
      <c r="B30" s="1"/>
      <c r="C30" s="1"/>
      <c r="D30" s="1"/>
      <c r="E30" s="1"/>
      <c r="F30" s="1"/>
      <c r="G30" s="1"/>
      <c r="H30" s="1"/>
    </row>
    <row r="31" spans="1:8" ht="24" customHeight="1">
      <c r="A31" s="1"/>
      <c r="B31" s="19" t="s">
        <v>48</v>
      </c>
      <c r="C31" s="19"/>
      <c r="D31" s="19"/>
      <c r="E31" s="19"/>
      <c r="F31" s="1"/>
      <c r="G31" s="1"/>
      <c r="H31" s="1"/>
    </row>
    <row r="32" spans="1:8" ht="24" customHeight="1">
      <c r="A32" s="1"/>
      <c r="B32" s="19"/>
      <c r="C32" s="19"/>
      <c r="D32" s="19"/>
      <c r="E32" s="19"/>
      <c r="F32" s="1"/>
      <c r="G32" s="1"/>
      <c r="H32" s="1"/>
    </row>
    <row r="33" spans="1:8" ht="24" customHeight="1">
      <c r="A33" s="1"/>
      <c r="B33" s="1"/>
      <c r="C33" s="1"/>
      <c r="D33" s="1"/>
      <c r="E33" s="1"/>
      <c r="F33" s="1"/>
      <c r="G33" s="1"/>
      <c r="H33" s="1"/>
    </row>
    <row r="34" spans="1:8" ht="24" customHeight="1">
      <c r="A34" s="1"/>
      <c r="B34" s="1"/>
      <c r="C34" s="1"/>
      <c r="D34" s="1"/>
      <c r="E34" s="1"/>
      <c r="F34" s="1"/>
      <c r="G34" s="1"/>
      <c r="H34" s="1"/>
    </row>
    <row r="35" spans="1:8" ht="24" customHeight="1">
      <c r="A35" s="1"/>
      <c r="B35" s="1"/>
      <c r="C35" s="1"/>
      <c r="D35" s="1"/>
      <c r="E35" s="1"/>
      <c r="F35" s="1"/>
      <c r="G35" s="1"/>
      <c r="H35" s="1"/>
    </row>
  </sheetData>
  <mergeCells count="4">
    <mergeCell ref="B4:E5"/>
    <mergeCell ref="B22:E24"/>
    <mergeCell ref="B26:E28"/>
    <mergeCell ref="B31:E3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EDACD"/>
  </sheetPr>
  <dimension ref="A1:H52"/>
  <sheetViews>
    <sheetView showGridLines="0" workbookViewId="0">
      <pane ySplit="6" topLeftCell="A7" activePane="bottomLeft" state="frozen"/>
      <selection pane="bottomLeft"/>
    </sheetView>
  </sheetViews>
  <sheetFormatPr defaultRowHeight="14"/>
  <cols>
    <col min="1" max="1" width="3" customWidth="1"/>
    <col min="2" max="2" width="62" customWidth="1"/>
    <col min="3" max="3" width="20" customWidth="1"/>
    <col min="4" max="4" width="66" customWidth="1"/>
    <col min="5" max="5" width="20" customWidth="1"/>
    <col min="6" max="8" width="16" customWidth="1"/>
  </cols>
  <sheetData>
    <row r="1" spans="1:8" ht="24" customHeight="1">
      <c r="A1" s="1"/>
      <c r="B1" s="1"/>
      <c r="C1" s="1"/>
      <c r="D1" s="1"/>
      <c r="E1" s="1"/>
      <c r="F1" s="1"/>
      <c r="G1" s="1"/>
      <c r="H1" s="1"/>
    </row>
    <row r="2" spans="1:8" ht="24" customHeight="1">
      <c r="A2" s="1"/>
      <c r="B2" s="2" t="s">
        <v>49</v>
      </c>
      <c r="C2" s="1"/>
      <c r="D2" s="1"/>
      <c r="E2" s="1"/>
      <c r="F2" s="1"/>
      <c r="G2" s="1"/>
      <c r="H2" s="1"/>
    </row>
    <row r="3" spans="1:8" ht="24" customHeight="1">
      <c r="A3" s="1"/>
      <c r="B3" s="3"/>
      <c r="C3" s="3"/>
      <c r="D3" s="3"/>
      <c r="E3" s="3"/>
      <c r="F3" s="1"/>
      <c r="G3" s="1"/>
      <c r="H3" s="1"/>
    </row>
    <row r="4" spans="1:8" ht="27" customHeight="1">
      <c r="A4" s="1"/>
      <c r="B4" s="19" t="s">
        <v>50</v>
      </c>
      <c r="C4" s="19"/>
      <c r="D4" s="19"/>
      <c r="E4" s="1"/>
      <c r="F4" s="1"/>
      <c r="G4" s="1"/>
      <c r="H4" s="1"/>
    </row>
    <row r="5" spans="1:8" ht="27" customHeight="1">
      <c r="A5" s="1"/>
      <c r="B5" s="19"/>
      <c r="C5" s="19"/>
      <c r="D5" s="19"/>
      <c r="E5" s="1"/>
      <c r="F5" s="1"/>
      <c r="G5" s="1"/>
      <c r="H5" s="1"/>
    </row>
    <row r="6" spans="1:8" ht="36" customHeight="1">
      <c r="A6" s="1"/>
      <c r="B6" s="7" t="s">
        <v>51</v>
      </c>
      <c r="C6" s="7" t="s">
        <v>3</v>
      </c>
      <c r="D6" s="7" t="s">
        <v>52</v>
      </c>
      <c r="E6" s="1"/>
      <c r="F6" s="1"/>
      <c r="G6" s="1"/>
      <c r="H6" s="1"/>
    </row>
    <row r="7" spans="1:8" ht="33" customHeight="1">
      <c r="A7" s="1"/>
      <c r="B7" s="5" t="s">
        <v>53</v>
      </c>
      <c r="C7" s="16">
        <v>0</v>
      </c>
      <c r="D7" s="5" t="s">
        <v>54</v>
      </c>
      <c r="E7" s="1"/>
      <c r="F7" s="1"/>
      <c r="G7" s="1"/>
      <c r="H7" s="1"/>
    </row>
    <row r="8" spans="1:8" ht="33" customHeight="1">
      <c r="A8" s="1"/>
      <c r="B8" s="5" t="s">
        <v>55</v>
      </c>
      <c r="C8" s="17">
        <v>3076000</v>
      </c>
      <c r="D8" s="5" t="s">
        <v>56</v>
      </c>
      <c r="E8" s="1"/>
      <c r="F8" s="1"/>
      <c r="G8" s="1"/>
      <c r="H8" s="1"/>
    </row>
    <row r="9" spans="1:8" ht="33" customHeight="1">
      <c r="A9" s="1"/>
      <c r="B9" s="5" t="s">
        <v>57</v>
      </c>
      <c r="C9" s="17">
        <v>0</v>
      </c>
      <c r="D9" s="5" t="s">
        <v>58</v>
      </c>
      <c r="E9" s="1"/>
      <c r="F9" s="1"/>
      <c r="G9" s="1"/>
      <c r="H9" s="1"/>
    </row>
    <row r="10" spans="1:8" ht="33" customHeight="1">
      <c r="A10" s="1"/>
      <c r="B10" s="5" t="s">
        <v>59</v>
      </c>
      <c r="C10" s="16">
        <v>0.1</v>
      </c>
      <c r="D10" s="5" t="s">
        <v>58</v>
      </c>
      <c r="E10" s="1"/>
      <c r="F10" s="1"/>
      <c r="G10" s="1"/>
      <c r="H10" s="1"/>
    </row>
    <row r="11" spans="1:8" ht="33" customHeight="1">
      <c r="A11" s="1"/>
      <c r="B11" s="5" t="s">
        <v>60</v>
      </c>
      <c r="C11" s="17">
        <v>1000000</v>
      </c>
      <c r="D11" s="5" t="s">
        <v>58</v>
      </c>
      <c r="E11" s="1"/>
      <c r="F11" s="1"/>
      <c r="G11" s="1"/>
      <c r="H11" s="1"/>
    </row>
    <row r="12" spans="1:8" ht="33" customHeight="1">
      <c r="A12" s="1"/>
      <c r="B12" s="5" t="s">
        <v>61</v>
      </c>
      <c r="C12" s="16">
        <v>0.15</v>
      </c>
      <c r="D12" s="5" t="s">
        <v>58</v>
      </c>
      <c r="E12" s="1"/>
      <c r="F12" s="1"/>
      <c r="G12" s="1"/>
      <c r="H12" s="1"/>
    </row>
    <row r="13" spans="1:8" ht="33" customHeight="1">
      <c r="A13" s="1"/>
      <c r="B13" s="5" t="s">
        <v>62</v>
      </c>
      <c r="C13" s="17">
        <v>2000000</v>
      </c>
      <c r="D13" s="5" t="s">
        <v>58</v>
      </c>
      <c r="E13" s="1"/>
      <c r="F13" s="1"/>
      <c r="G13" s="1"/>
      <c r="H13" s="1"/>
    </row>
    <row r="14" spans="1:8" ht="33" customHeight="1">
      <c r="A14" s="1"/>
      <c r="B14" s="5" t="s">
        <v>63</v>
      </c>
      <c r="C14" s="16">
        <v>0.17</v>
      </c>
      <c r="D14" s="5" t="s">
        <v>58</v>
      </c>
      <c r="E14" s="1"/>
      <c r="F14" s="1"/>
      <c r="G14" s="1"/>
      <c r="H14" s="1"/>
    </row>
    <row r="15" spans="1:8" ht="33" customHeight="1">
      <c r="A15" s="1"/>
      <c r="B15" s="5" t="s">
        <v>64</v>
      </c>
      <c r="C15" s="17">
        <v>3000000</v>
      </c>
      <c r="D15" s="5" t="s">
        <v>58</v>
      </c>
      <c r="E15" s="1"/>
      <c r="F15" s="1"/>
      <c r="G15" s="1"/>
      <c r="H15" s="1"/>
    </row>
    <row r="16" spans="1:8" ht="33" customHeight="1">
      <c r="A16" s="1"/>
      <c r="B16" s="5" t="s">
        <v>65</v>
      </c>
      <c r="C16" s="16">
        <v>0.19</v>
      </c>
      <c r="D16" s="5" t="s">
        <v>58</v>
      </c>
      <c r="E16" s="1"/>
      <c r="F16" s="1"/>
      <c r="G16" s="1"/>
      <c r="H16" s="1"/>
    </row>
    <row r="17" spans="1:8" ht="33" customHeight="1">
      <c r="A17" s="1"/>
      <c r="B17" s="5" t="s">
        <v>66</v>
      </c>
      <c r="C17" s="17">
        <v>4000000</v>
      </c>
      <c r="D17" s="5" t="s">
        <v>58</v>
      </c>
      <c r="E17" s="1"/>
      <c r="F17" s="1"/>
      <c r="G17" s="1"/>
      <c r="H17" s="1"/>
    </row>
    <row r="18" spans="1:8" ht="33" customHeight="1">
      <c r="A18" s="1"/>
      <c r="B18" s="5" t="s">
        <v>67</v>
      </c>
      <c r="C18" s="16">
        <v>0.23</v>
      </c>
      <c r="D18" s="5" t="s">
        <v>58</v>
      </c>
      <c r="E18" s="1"/>
      <c r="F18" s="1"/>
      <c r="G18" s="1"/>
      <c r="H18" s="1"/>
    </row>
    <row r="19" spans="1:8" ht="33" customHeight="1">
      <c r="A19" s="1"/>
      <c r="B19" s="5" t="s">
        <v>68</v>
      </c>
      <c r="C19" s="17">
        <v>6000000</v>
      </c>
      <c r="D19" s="5" t="s">
        <v>58</v>
      </c>
      <c r="E19" s="1"/>
      <c r="F19" s="1"/>
      <c r="G19" s="1"/>
      <c r="H19" s="1"/>
    </row>
    <row r="20" spans="1:8" ht="33" customHeight="1">
      <c r="A20" s="1"/>
      <c r="B20" s="5" t="s">
        <v>69</v>
      </c>
      <c r="C20" s="16">
        <v>0.26</v>
      </c>
      <c r="D20" s="5" t="s">
        <v>58</v>
      </c>
      <c r="E20" s="1"/>
      <c r="F20" s="1"/>
      <c r="G20" s="1"/>
      <c r="H20" s="1"/>
    </row>
    <row r="21" spans="1:8" ht="33" customHeight="1">
      <c r="A21" s="1"/>
      <c r="B21" s="5" t="s">
        <v>70</v>
      </c>
      <c r="C21" s="17">
        <v>7000000</v>
      </c>
      <c r="D21" s="5" t="s">
        <v>58</v>
      </c>
      <c r="E21" s="1"/>
      <c r="F21" s="1"/>
      <c r="G21" s="1"/>
      <c r="H21" s="1"/>
    </row>
    <row r="22" spans="1:8" ht="33" customHeight="1">
      <c r="A22" s="1"/>
      <c r="B22" s="5" t="s">
        <v>71</v>
      </c>
      <c r="C22" s="16">
        <v>0.3</v>
      </c>
      <c r="D22" s="5" t="s">
        <v>58</v>
      </c>
      <c r="E22" s="1"/>
      <c r="F22" s="1"/>
      <c r="G22" s="1"/>
      <c r="H22" s="1"/>
    </row>
    <row r="23" spans="1:8" ht="33" customHeight="1">
      <c r="A23" s="1"/>
      <c r="B23" s="5" t="s">
        <v>72</v>
      </c>
      <c r="C23" s="17">
        <v>9000000</v>
      </c>
      <c r="D23" s="5" t="s">
        <v>58</v>
      </c>
      <c r="E23" s="1"/>
      <c r="F23" s="1"/>
      <c r="G23" s="1"/>
      <c r="H23" s="1"/>
    </row>
    <row r="24" spans="1:8" ht="33" customHeight="1">
      <c r="A24" s="1"/>
      <c r="B24" s="5" t="s">
        <v>73</v>
      </c>
      <c r="C24" s="16">
        <v>0.35</v>
      </c>
      <c r="D24" s="5" t="s">
        <v>58</v>
      </c>
      <c r="E24" s="1"/>
      <c r="F24" s="1"/>
      <c r="G24" s="1"/>
      <c r="H24" s="1"/>
    </row>
    <row r="25" spans="1:8" ht="33" customHeight="1">
      <c r="A25" s="1"/>
      <c r="B25" s="5" t="s">
        <v>74</v>
      </c>
      <c r="C25" s="17">
        <v>3000000</v>
      </c>
      <c r="D25" s="5" t="s">
        <v>75</v>
      </c>
      <c r="E25" s="1"/>
      <c r="F25" s="1"/>
      <c r="G25" s="1"/>
      <c r="H25" s="1"/>
    </row>
    <row r="26" spans="1:8" ht="33" customHeight="1">
      <c r="A26" s="1"/>
      <c r="B26" s="5" t="s">
        <v>76</v>
      </c>
      <c r="C26" s="17">
        <v>0</v>
      </c>
      <c r="D26" s="5" t="s">
        <v>77</v>
      </c>
      <c r="E26" s="1"/>
      <c r="F26" s="1"/>
      <c r="G26" s="1"/>
      <c r="H26" s="1"/>
    </row>
    <row r="27" spans="1:8" ht="33" customHeight="1">
      <c r="A27" s="1"/>
      <c r="B27" s="5" t="s">
        <v>78</v>
      </c>
      <c r="C27" s="16">
        <v>0.1</v>
      </c>
      <c r="D27" s="5" t="s">
        <v>77</v>
      </c>
      <c r="E27" s="1"/>
      <c r="F27" s="1"/>
      <c r="G27" s="1"/>
      <c r="H27" s="1"/>
    </row>
    <row r="28" spans="1:8" ht="33" customHeight="1">
      <c r="A28" s="1"/>
      <c r="B28" s="5" t="s">
        <v>79</v>
      </c>
      <c r="C28" s="17">
        <v>1000000</v>
      </c>
      <c r="D28" s="5" t="s">
        <v>77</v>
      </c>
      <c r="E28" s="1"/>
      <c r="F28" s="1"/>
      <c r="G28" s="1"/>
      <c r="H28" s="1"/>
    </row>
    <row r="29" spans="1:8" ht="33" customHeight="1">
      <c r="A29" s="1"/>
      <c r="B29" s="5" t="s">
        <v>80</v>
      </c>
      <c r="C29" s="16">
        <v>0.14000000000000001</v>
      </c>
      <c r="D29" s="5" t="s">
        <v>77</v>
      </c>
      <c r="E29" s="1"/>
      <c r="F29" s="1"/>
      <c r="G29" s="1"/>
      <c r="H29" s="1"/>
    </row>
    <row r="30" spans="1:8" ht="33" customHeight="1">
      <c r="A30" s="1"/>
      <c r="B30" s="5" t="s">
        <v>81</v>
      </c>
      <c r="C30" s="17">
        <v>2000000</v>
      </c>
      <c r="D30" s="5" t="s">
        <v>77</v>
      </c>
      <c r="E30" s="1"/>
      <c r="F30" s="1"/>
      <c r="G30" s="1"/>
      <c r="H30" s="1"/>
    </row>
    <row r="31" spans="1:8" ht="33" customHeight="1">
      <c r="A31" s="1"/>
      <c r="B31" s="5" t="s">
        <v>82</v>
      </c>
      <c r="C31" s="16">
        <v>0.15</v>
      </c>
      <c r="D31" s="5" t="s">
        <v>77</v>
      </c>
      <c r="E31" s="1"/>
      <c r="F31" s="1"/>
      <c r="G31" s="1"/>
      <c r="H31" s="1"/>
    </row>
    <row r="32" spans="1:8" ht="33" customHeight="1">
      <c r="A32" s="1"/>
      <c r="B32" s="5" t="s">
        <v>83</v>
      </c>
      <c r="C32" s="17">
        <v>3000000</v>
      </c>
      <c r="D32" s="5" t="s">
        <v>77</v>
      </c>
      <c r="E32" s="1"/>
      <c r="F32" s="1"/>
      <c r="G32" s="1"/>
      <c r="H32" s="1"/>
    </row>
    <row r="33" spans="1:8" ht="33" customHeight="1">
      <c r="A33" s="1"/>
      <c r="B33" s="5" t="s">
        <v>84</v>
      </c>
      <c r="C33" s="16">
        <v>0.16</v>
      </c>
      <c r="D33" s="5" t="s">
        <v>77</v>
      </c>
      <c r="E33" s="1"/>
      <c r="F33" s="1"/>
      <c r="G33" s="1"/>
      <c r="H33" s="1"/>
    </row>
    <row r="34" spans="1:8" ht="33" customHeight="1">
      <c r="A34" s="1"/>
      <c r="B34" s="5" t="s">
        <v>85</v>
      </c>
      <c r="C34" s="17">
        <v>4000000</v>
      </c>
      <c r="D34" s="5" t="s">
        <v>77</v>
      </c>
      <c r="E34" s="1"/>
      <c r="F34" s="1"/>
      <c r="G34" s="1"/>
      <c r="H34" s="1"/>
    </row>
    <row r="35" spans="1:8" ht="33" customHeight="1">
      <c r="A35" s="1"/>
      <c r="B35" s="5" t="s">
        <v>86</v>
      </c>
      <c r="C35" s="16">
        <v>0.18</v>
      </c>
      <c r="D35" s="5" t="s">
        <v>77</v>
      </c>
      <c r="E35" s="1"/>
      <c r="F35" s="1"/>
      <c r="G35" s="1"/>
      <c r="H35" s="1"/>
    </row>
    <row r="36" spans="1:8" ht="33" customHeight="1">
      <c r="A36" s="1"/>
      <c r="B36" s="5" t="s">
        <v>87</v>
      </c>
      <c r="C36" s="17">
        <v>6000000</v>
      </c>
      <c r="D36" s="5" t="s">
        <v>77</v>
      </c>
      <c r="E36" s="1"/>
      <c r="F36" s="1"/>
      <c r="G36" s="1"/>
      <c r="H36" s="1"/>
    </row>
    <row r="37" spans="1:8" ht="33" customHeight="1">
      <c r="A37" s="1"/>
      <c r="B37" s="5" t="s">
        <v>88</v>
      </c>
      <c r="C37" s="16">
        <v>0.19</v>
      </c>
      <c r="D37" s="5" t="s">
        <v>77</v>
      </c>
      <c r="E37" s="1"/>
      <c r="F37" s="1"/>
      <c r="G37" s="1"/>
      <c r="H37" s="1"/>
    </row>
    <row r="38" spans="1:8" ht="33" customHeight="1">
      <c r="A38" s="1"/>
      <c r="B38" s="5" t="s">
        <v>89</v>
      </c>
      <c r="C38" s="17">
        <v>7000000</v>
      </c>
      <c r="D38" s="5" t="s">
        <v>77</v>
      </c>
      <c r="E38" s="1"/>
      <c r="F38" s="1"/>
      <c r="G38" s="1"/>
      <c r="H38" s="1"/>
    </row>
    <row r="39" spans="1:8" ht="33" customHeight="1">
      <c r="A39" s="1"/>
      <c r="B39" s="5" t="s">
        <v>90</v>
      </c>
      <c r="C39" s="16">
        <v>0.19500000000000001</v>
      </c>
      <c r="D39" s="5" t="s">
        <v>77</v>
      </c>
      <c r="E39" s="1"/>
      <c r="F39" s="1"/>
      <c r="G39" s="1"/>
      <c r="H39" s="1"/>
    </row>
    <row r="40" spans="1:8" ht="33" customHeight="1">
      <c r="A40" s="1"/>
      <c r="B40" s="5" t="s">
        <v>91</v>
      </c>
      <c r="C40" s="17">
        <v>9000000</v>
      </c>
      <c r="D40" s="5" t="s">
        <v>77</v>
      </c>
      <c r="E40" s="1"/>
      <c r="F40" s="1"/>
      <c r="G40" s="1"/>
      <c r="H40" s="1"/>
    </row>
    <row r="41" spans="1:8" ht="33" customHeight="1">
      <c r="A41" s="1"/>
      <c r="B41" s="5" t="s">
        <v>92</v>
      </c>
      <c r="C41" s="16">
        <v>0.2</v>
      </c>
      <c r="D41" s="5" t="s">
        <v>77</v>
      </c>
      <c r="E41" s="1"/>
      <c r="F41" s="1"/>
      <c r="G41" s="1"/>
      <c r="H41" s="1"/>
    </row>
    <row r="42" spans="1:8" ht="33" customHeight="1">
      <c r="A42" s="1"/>
      <c r="B42" s="5" t="s">
        <v>93</v>
      </c>
      <c r="C42" s="17">
        <v>7500</v>
      </c>
      <c r="D42" s="5" t="s">
        <v>94</v>
      </c>
      <c r="E42" s="1"/>
      <c r="F42" s="1"/>
      <c r="G42" s="1"/>
      <c r="H42" s="1"/>
    </row>
    <row r="43" spans="1:8" ht="33" customHeight="1">
      <c r="A43" s="1"/>
      <c r="B43" s="5" t="s">
        <v>95</v>
      </c>
      <c r="C43" s="17">
        <v>101000</v>
      </c>
      <c r="D43" s="5" t="s">
        <v>96</v>
      </c>
      <c r="E43" s="1"/>
      <c r="F43" s="1"/>
      <c r="G43" s="1"/>
      <c r="H43" s="1"/>
    </row>
    <row r="44" spans="1:8" ht="24" customHeight="1">
      <c r="A44" s="1"/>
      <c r="B44" s="1"/>
      <c r="C44" s="1"/>
      <c r="D44" s="1"/>
      <c r="E44" s="1"/>
      <c r="F44" s="1"/>
      <c r="G44" s="1"/>
      <c r="H44" s="1"/>
    </row>
    <row r="45" spans="1:8" ht="24" customHeight="1">
      <c r="A45" s="1"/>
      <c r="B45" s="1"/>
      <c r="C45" s="1"/>
      <c r="D45" s="1"/>
      <c r="E45" s="1"/>
      <c r="F45" s="1"/>
      <c r="G45" s="1"/>
      <c r="H45" s="1"/>
    </row>
    <row r="46" spans="1:8" ht="24" customHeight="1">
      <c r="A46" s="1"/>
      <c r="B46" s="1"/>
      <c r="C46" s="1"/>
      <c r="D46" s="1"/>
      <c r="E46" s="1"/>
      <c r="F46" s="1"/>
      <c r="G46" s="1"/>
      <c r="H46" s="1"/>
    </row>
    <row r="47" spans="1:8" ht="24" customHeight="1">
      <c r="A47" s="1"/>
      <c r="B47" s="1"/>
      <c r="C47" s="1"/>
      <c r="D47" s="1"/>
      <c r="E47" s="1"/>
      <c r="F47" s="1"/>
      <c r="G47" s="1"/>
      <c r="H47" s="1"/>
    </row>
    <row r="48" spans="1:8" ht="24" customHeight="1">
      <c r="A48" s="1"/>
      <c r="B48" s="1"/>
      <c r="C48" s="1"/>
      <c r="D48" s="1"/>
      <c r="E48" s="1"/>
      <c r="F48" s="1"/>
      <c r="G48" s="1"/>
      <c r="H48" s="1"/>
    </row>
    <row r="49" spans="1:8" ht="24" customHeight="1">
      <c r="A49" s="1"/>
      <c r="B49" s="1"/>
      <c r="C49" s="1"/>
      <c r="D49" s="1"/>
      <c r="E49" s="1"/>
      <c r="F49" s="1"/>
      <c r="G49" s="1"/>
      <c r="H49" s="1"/>
    </row>
    <row r="50" spans="1:8" ht="24" customHeight="1">
      <c r="A50" s="1"/>
      <c r="B50" s="1"/>
      <c r="C50" s="1"/>
      <c r="D50" s="1"/>
      <c r="E50" s="1"/>
      <c r="F50" s="1"/>
      <c r="G50" s="1"/>
      <c r="H50" s="1"/>
    </row>
    <row r="51" spans="1:8" ht="24" customHeight="1">
      <c r="A51" s="1"/>
      <c r="B51" s="1"/>
      <c r="C51" s="1"/>
      <c r="D51" s="1"/>
      <c r="E51" s="1"/>
      <c r="F51" s="1"/>
      <c r="G51" s="1"/>
      <c r="H51" s="1"/>
    </row>
    <row r="52" spans="1:8" ht="24" customHeight="1">
      <c r="A52" s="1"/>
      <c r="B52" s="1"/>
      <c r="C52" s="1"/>
      <c r="D52" s="1"/>
      <c r="E52" s="1"/>
      <c r="F52" s="1"/>
      <c r="G52" s="1"/>
      <c r="H52" s="1"/>
    </row>
  </sheetData>
  <mergeCells count="1">
    <mergeCell ref="B4:D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D5A5A"/>
  </sheetPr>
  <dimension ref="A1:H109"/>
  <sheetViews>
    <sheetView showGridLines="0" workbookViewId="0">
      <pane ySplit="6" topLeftCell="A7" activePane="bottomLeft" state="frozen"/>
      <selection pane="bottomLeft"/>
    </sheetView>
  </sheetViews>
  <sheetFormatPr defaultRowHeight="14"/>
  <cols>
    <col min="1" max="1" width="42" customWidth="1"/>
    <col min="2" max="2" width="55" customWidth="1"/>
    <col min="3" max="3" width="100" customWidth="1"/>
    <col min="4" max="4" width="34" customWidth="1"/>
    <col min="5" max="5" width="16" customWidth="1"/>
    <col min="6" max="6" width="64" customWidth="1"/>
    <col min="7" max="8" width="75" customWidth="1"/>
  </cols>
  <sheetData>
    <row r="1" spans="1:8" ht="24" customHeight="1">
      <c r="A1" s="1"/>
      <c r="B1" s="1"/>
      <c r="C1" s="1"/>
      <c r="D1" s="1"/>
      <c r="E1" s="1"/>
      <c r="F1" s="1"/>
      <c r="G1" s="1"/>
      <c r="H1" s="1"/>
    </row>
    <row r="2" spans="1:8" ht="24" customHeight="1">
      <c r="A2" s="1"/>
      <c r="B2" s="2" t="s">
        <v>97</v>
      </c>
      <c r="C2" s="1"/>
      <c r="D2" s="1"/>
      <c r="E2" s="1"/>
      <c r="F2" s="1"/>
      <c r="G2" s="1"/>
      <c r="H2" s="1"/>
    </row>
    <row r="3" spans="1:8" ht="24" customHeight="1">
      <c r="A3" s="1"/>
      <c r="B3" s="3"/>
      <c r="C3" s="3"/>
      <c r="D3" s="3"/>
      <c r="E3" s="3"/>
      <c r="F3" s="1"/>
      <c r="G3" s="1"/>
      <c r="H3" s="1"/>
    </row>
    <row r="4" spans="1:8" ht="26" customHeight="1">
      <c r="A4" s="1"/>
      <c r="B4" s="19" t="s">
        <v>98</v>
      </c>
      <c r="C4" s="19"/>
      <c r="D4" s="19"/>
      <c r="E4" s="19"/>
      <c r="F4" s="19"/>
      <c r="G4" s="19"/>
      <c r="H4" s="19"/>
    </row>
    <row r="5" spans="1:8" ht="26" customHeight="1">
      <c r="A5" s="1"/>
      <c r="B5" s="19"/>
      <c r="C5" s="19"/>
      <c r="D5" s="19"/>
      <c r="E5" s="19"/>
      <c r="F5" s="19"/>
      <c r="G5" s="19"/>
      <c r="H5" s="19"/>
    </row>
    <row r="6" spans="1:8" ht="95" customHeight="1">
      <c r="A6" s="18" t="s">
        <v>99</v>
      </c>
      <c r="B6" s="18" t="s">
        <v>100</v>
      </c>
      <c r="C6" s="18" t="s">
        <v>101</v>
      </c>
      <c r="D6" s="18" t="s">
        <v>102</v>
      </c>
      <c r="E6" s="18" t="s">
        <v>103</v>
      </c>
      <c r="F6" s="18" t="s">
        <v>104</v>
      </c>
      <c r="G6" s="18" t="s">
        <v>105</v>
      </c>
      <c r="H6" s="18" t="s">
        <v>106</v>
      </c>
    </row>
    <row r="7" spans="1:8" ht="75" customHeight="1">
      <c r="A7" s="6" t="s">
        <v>107</v>
      </c>
      <c r="B7" s="6" t="s">
        <v>108</v>
      </c>
      <c r="C7" s="6" t="s">
        <v>109</v>
      </c>
      <c r="D7" s="6" t="s">
        <v>110</v>
      </c>
      <c r="E7" s="6" t="s">
        <v>111</v>
      </c>
      <c r="F7" s="6" t="s">
        <v>112</v>
      </c>
      <c r="G7" s="6" t="s">
        <v>113</v>
      </c>
      <c r="H7" s="6" t="s">
        <v>114</v>
      </c>
    </row>
    <row r="8" spans="1:8" ht="75" customHeight="1">
      <c r="A8" s="6" t="s">
        <v>115</v>
      </c>
      <c r="B8" s="6" t="s">
        <v>116</v>
      </c>
      <c r="C8" s="6" t="s">
        <v>117</v>
      </c>
      <c r="D8" s="6" t="s">
        <v>110</v>
      </c>
      <c r="E8" s="6" t="s">
        <v>111</v>
      </c>
      <c r="F8" s="6" t="s">
        <v>112</v>
      </c>
      <c r="G8" s="6" t="s">
        <v>113</v>
      </c>
      <c r="H8" s="6" t="s">
        <v>118</v>
      </c>
    </row>
    <row r="9" spans="1:8" ht="75" customHeight="1">
      <c r="A9" s="6" t="s">
        <v>54</v>
      </c>
      <c r="B9" s="6" t="s">
        <v>119</v>
      </c>
      <c r="C9" s="6" t="s">
        <v>120</v>
      </c>
      <c r="D9" s="6" t="s">
        <v>121</v>
      </c>
      <c r="E9" s="6" t="s">
        <v>111</v>
      </c>
      <c r="F9" s="6" t="s">
        <v>112</v>
      </c>
      <c r="G9" s="6" t="s">
        <v>113</v>
      </c>
      <c r="H9" s="6" t="s">
        <v>122</v>
      </c>
    </row>
    <row r="10" spans="1:8" ht="75" customHeight="1">
      <c r="A10" s="6" t="s">
        <v>123</v>
      </c>
      <c r="B10" s="6" t="s">
        <v>124</v>
      </c>
      <c r="C10" s="6" t="s">
        <v>125</v>
      </c>
      <c r="D10" s="6" t="s">
        <v>110</v>
      </c>
      <c r="E10" s="6" t="s">
        <v>111</v>
      </c>
      <c r="F10" s="6" t="s">
        <v>112</v>
      </c>
      <c r="G10" s="6" t="s">
        <v>113</v>
      </c>
      <c r="H10" s="6" t="s">
        <v>126</v>
      </c>
    </row>
    <row r="11" spans="1:8" ht="75" customHeight="1">
      <c r="A11" s="6" t="s">
        <v>127</v>
      </c>
      <c r="B11" s="6" t="s">
        <v>128</v>
      </c>
      <c r="C11" s="6" t="s">
        <v>129</v>
      </c>
      <c r="D11" s="6" t="s">
        <v>130</v>
      </c>
      <c r="E11" s="6" t="s">
        <v>111</v>
      </c>
      <c r="F11" s="6" t="s">
        <v>112</v>
      </c>
      <c r="G11" s="6" t="s">
        <v>113</v>
      </c>
      <c r="H11" s="6" t="s">
        <v>131</v>
      </c>
    </row>
    <row r="12" spans="1:8" ht="75" customHeight="1">
      <c r="A12" s="6" t="s">
        <v>132</v>
      </c>
      <c r="B12" s="6" t="s">
        <v>133</v>
      </c>
      <c r="C12" s="6" t="s">
        <v>134</v>
      </c>
      <c r="D12" s="6" t="s">
        <v>110</v>
      </c>
      <c r="E12" s="6" t="s">
        <v>111</v>
      </c>
      <c r="F12" s="6" t="s">
        <v>135</v>
      </c>
      <c r="G12" s="6" t="s">
        <v>136</v>
      </c>
      <c r="H12" s="6" t="s">
        <v>137</v>
      </c>
    </row>
    <row r="13" spans="1:8" ht="75" customHeight="1">
      <c r="A13" s="6" t="s">
        <v>138</v>
      </c>
      <c r="B13" s="6" t="s">
        <v>139</v>
      </c>
      <c r="C13" s="6" t="s">
        <v>140</v>
      </c>
      <c r="D13" s="6" t="s">
        <v>141</v>
      </c>
      <c r="E13" s="6" t="s">
        <v>111</v>
      </c>
      <c r="F13" s="6" t="s">
        <v>142</v>
      </c>
      <c r="G13" s="6" t="s">
        <v>143</v>
      </c>
      <c r="H13" s="6" t="s">
        <v>144</v>
      </c>
    </row>
    <row r="14" spans="1:8" ht="75" customHeight="1">
      <c r="A14" s="6" t="s">
        <v>145</v>
      </c>
      <c r="B14" s="6" t="s">
        <v>146</v>
      </c>
      <c r="C14" s="6" t="s">
        <v>147</v>
      </c>
      <c r="D14" s="6" t="s">
        <v>148</v>
      </c>
      <c r="E14" s="6" t="s">
        <v>111</v>
      </c>
      <c r="F14" s="6" t="s">
        <v>149</v>
      </c>
      <c r="G14" s="6" t="s">
        <v>150</v>
      </c>
      <c r="H14" s="6" t="s">
        <v>151</v>
      </c>
    </row>
    <row r="15" spans="1:8" ht="75" customHeight="1">
      <c r="A15" s="6" t="s">
        <v>152</v>
      </c>
      <c r="B15" s="6" t="s">
        <v>153</v>
      </c>
      <c r="C15" s="6" t="s">
        <v>154</v>
      </c>
      <c r="D15" s="6" t="s">
        <v>155</v>
      </c>
      <c r="E15" s="6" t="s">
        <v>111</v>
      </c>
      <c r="F15" s="6" t="s">
        <v>149</v>
      </c>
      <c r="G15" s="6" t="s">
        <v>150</v>
      </c>
      <c r="H15" s="6" t="s">
        <v>156</v>
      </c>
    </row>
    <row r="16" spans="1:8" ht="75" customHeight="1">
      <c r="A16" s="6" t="s">
        <v>157</v>
      </c>
      <c r="B16" s="6" t="s">
        <v>158</v>
      </c>
      <c r="C16" s="6" t="s">
        <v>159</v>
      </c>
      <c r="D16" s="6" t="s">
        <v>160</v>
      </c>
      <c r="E16" s="6" t="s">
        <v>111</v>
      </c>
      <c r="F16" s="6" t="s">
        <v>142</v>
      </c>
      <c r="G16" s="6" t="s">
        <v>143</v>
      </c>
      <c r="H16" s="6" t="s">
        <v>161</v>
      </c>
    </row>
    <row r="17" spans="1:8" ht="75" customHeight="1">
      <c r="A17" s="6" t="s">
        <v>162</v>
      </c>
      <c r="B17" s="6" t="s">
        <v>163</v>
      </c>
      <c r="C17" s="6" t="s">
        <v>164</v>
      </c>
      <c r="D17" s="6" t="s">
        <v>165</v>
      </c>
      <c r="E17" s="6" t="s">
        <v>111</v>
      </c>
      <c r="F17" s="6" t="s">
        <v>166</v>
      </c>
      <c r="G17" s="6" t="s">
        <v>137</v>
      </c>
      <c r="H17" s="6" t="s">
        <v>167</v>
      </c>
    </row>
    <row r="18" spans="1:8" ht="75" customHeight="1">
      <c r="A18" s="6" t="s">
        <v>168</v>
      </c>
      <c r="B18" s="6" t="s">
        <v>169</v>
      </c>
      <c r="C18" s="6" t="s">
        <v>170</v>
      </c>
      <c r="D18" s="6" t="s">
        <v>171</v>
      </c>
      <c r="E18" s="6" t="s">
        <v>111</v>
      </c>
      <c r="F18" s="6" t="s">
        <v>172</v>
      </c>
      <c r="G18" s="6" t="s">
        <v>173</v>
      </c>
      <c r="H18" s="6" t="s">
        <v>114</v>
      </c>
    </row>
    <row r="19" spans="1:8" ht="75" customHeight="1">
      <c r="A19" s="6" t="s">
        <v>174</v>
      </c>
      <c r="B19" s="6" t="s">
        <v>175</v>
      </c>
      <c r="C19" s="6" t="s">
        <v>176</v>
      </c>
      <c r="D19" s="6" t="s">
        <v>177</v>
      </c>
      <c r="E19" s="6" t="s">
        <v>111</v>
      </c>
      <c r="F19" s="6" t="s">
        <v>178</v>
      </c>
      <c r="G19" s="6" t="s">
        <v>179</v>
      </c>
      <c r="H19" s="6" t="s">
        <v>180</v>
      </c>
    </row>
    <row r="20" spans="1:8" ht="75" customHeight="1">
      <c r="A20" s="6" t="s">
        <v>181</v>
      </c>
      <c r="B20" s="6" t="s">
        <v>182</v>
      </c>
      <c r="C20" s="6" t="s">
        <v>183</v>
      </c>
      <c r="D20" s="6" t="s">
        <v>184</v>
      </c>
      <c r="E20" s="6" t="s">
        <v>111</v>
      </c>
      <c r="F20" s="6" t="s">
        <v>185</v>
      </c>
      <c r="G20" s="6" t="s">
        <v>186</v>
      </c>
      <c r="H20" s="6" t="s">
        <v>187</v>
      </c>
    </row>
    <row r="21" spans="1:8" ht="87" customHeight="1">
      <c r="A21" s="6" t="s">
        <v>188</v>
      </c>
      <c r="B21" s="6" t="s">
        <v>189</v>
      </c>
      <c r="C21" s="6" t="s">
        <v>190</v>
      </c>
      <c r="D21" s="6" t="s">
        <v>191</v>
      </c>
      <c r="E21" s="6" t="s">
        <v>111</v>
      </c>
      <c r="F21" s="6" t="s">
        <v>192</v>
      </c>
      <c r="G21" s="6" t="s">
        <v>193</v>
      </c>
      <c r="H21" s="6" t="s">
        <v>173</v>
      </c>
    </row>
    <row r="22" spans="1:8" ht="147" customHeight="1">
      <c r="A22" s="6" t="s">
        <v>194</v>
      </c>
      <c r="B22" s="6" t="s">
        <v>195</v>
      </c>
      <c r="C22" s="6" t="s">
        <v>196</v>
      </c>
      <c r="D22" s="6" t="s">
        <v>197</v>
      </c>
      <c r="E22" s="6" t="s">
        <v>111</v>
      </c>
      <c r="F22" s="6" t="s">
        <v>192</v>
      </c>
      <c r="G22" s="6" t="s">
        <v>193</v>
      </c>
      <c r="H22" s="6" t="s">
        <v>198</v>
      </c>
    </row>
    <row r="23" spans="1:8" ht="75" customHeight="1">
      <c r="A23" s="6" t="s">
        <v>199</v>
      </c>
      <c r="B23" s="6" t="s">
        <v>200</v>
      </c>
      <c r="C23" s="6" t="s">
        <v>201</v>
      </c>
      <c r="D23" s="6" t="s">
        <v>202</v>
      </c>
      <c r="E23" s="6" t="s">
        <v>111</v>
      </c>
      <c r="F23" s="6" t="s">
        <v>203</v>
      </c>
      <c r="G23" s="6" t="s">
        <v>204</v>
      </c>
      <c r="H23" s="6" t="s">
        <v>205</v>
      </c>
    </row>
    <row r="24" spans="1:8" ht="75" customHeight="1">
      <c r="A24" s="6" t="s">
        <v>206</v>
      </c>
      <c r="B24" s="6" t="s">
        <v>207</v>
      </c>
      <c r="C24" s="6" t="s">
        <v>208</v>
      </c>
      <c r="D24" s="6" t="s">
        <v>197</v>
      </c>
      <c r="E24" s="6" t="s">
        <v>111</v>
      </c>
      <c r="F24" s="6" t="s">
        <v>209</v>
      </c>
      <c r="G24" s="6" t="s">
        <v>210</v>
      </c>
      <c r="H24" s="6" t="s">
        <v>211</v>
      </c>
    </row>
    <row r="25" spans="1:8" ht="75" customHeight="1">
      <c r="A25" s="6" t="s">
        <v>212</v>
      </c>
      <c r="B25" s="6" t="s">
        <v>213</v>
      </c>
      <c r="C25" s="6" t="s">
        <v>214</v>
      </c>
      <c r="D25" s="6" t="s">
        <v>215</v>
      </c>
      <c r="E25" s="6" t="s">
        <v>111</v>
      </c>
      <c r="F25" s="6" t="s">
        <v>216</v>
      </c>
      <c r="G25" s="6" t="s">
        <v>217</v>
      </c>
      <c r="H25" s="6" t="s">
        <v>217</v>
      </c>
    </row>
    <row r="26" spans="1:8" ht="75" customHeight="1">
      <c r="A26" s="6" t="s">
        <v>218</v>
      </c>
      <c r="B26" s="6" t="s">
        <v>219</v>
      </c>
      <c r="C26" s="6" t="s">
        <v>220</v>
      </c>
      <c r="D26" s="6" t="s">
        <v>221</v>
      </c>
      <c r="E26" s="6" t="s">
        <v>111</v>
      </c>
      <c r="F26" s="6" t="s">
        <v>222</v>
      </c>
      <c r="G26" s="6" t="s">
        <v>223</v>
      </c>
      <c r="H26" s="6" t="s">
        <v>224</v>
      </c>
    </row>
    <row r="27" spans="1:8" ht="75" customHeight="1">
      <c r="A27" s="6" t="s">
        <v>225</v>
      </c>
      <c r="B27" s="6" t="s">
        <v>226</v>
      </c>
      <c r="C27" s="6" t="s">
        <v>227</v>
      </c>
      <c r="D27" s="6" t="s">
        <v>228</v>
      </c>
      <c r="E27" s="6" t="s">
        <v>111</v>
      </c>
      <c r="F27" s="6" t="s">
        <v>229</v>
      </c>
      <c r="G27" s="6" t="s">
        <v>230</v>
      </c>
      <c r="H27" s="6"/>
    </row>
    <row r="28" spans="1:8" ht="117" customHeight="1">
      <c r="A28" s="6" t="s">
        <v>231</v>
      </c>
      <c r="B28" s="6" t="s">
        <v>232</v>
      </c>
      <c r="C28" s="6" t="s">
        <v>233</v>
      </c>
      <c r="D28" s="6" t="s">
        <v>234</v>
      </c>
      <c r="E28" s="6" t="s">
        <v>111</v>
      </c>
      <c r="F28" s="6" t="s">
        <v>235</v>
      </c>
      <c r="G28" s="6" t="s">
        <v>236</v>
      </c>
      <c r="H28" s="6" t="s">
        <v>237</v>
      </c>
    </row>
    <row r="29" spans="1:8" ht="147" customHeight="1">
      <c r="A29" s="6" t="s">
        <v>238</v>
      </c>
      <c r="B29" s="6" t="s">
        <v>239</v>
      </c>
      <c r="C29" s="6" t="s">
        <v>240</v>
      </c>
      <c r="D29" s="6" t="s">
        <v>241</v>
      </c>
      <c r="E29" s="6" t="s">
        <v>111</v>
      </c>
      <c r="F29" s="6" t="s">
        <v>242</v>
      </c>
      <c r="G29" s="6" t="s">
        <v>243</v>
      </c>
      <c r="H29" s="6" t="s">
        <v>244</v>
      </c>
    </row>
    <row r="30" spans="1:8" ht="87" customHeight="1">
      <c r="A30" s="6" t="s">
        <v>245</v>
      </c>
      <c r="B30" s="6" t="s">
        <v>246</v>
      </c>
      <c r="C30" s="6" t="s">
        <v>247</v>
      </c>
      <c r="D30" s="6" t="s">
        <v>110</v>
      </c>
      <c r="E30" s="6" t="s">
        <v>111</v>
      </c>
      <c r="F30" s="6" t="s">
        <v>248</v>
      </c>
      <c r="G30" s="6" t="s">
        <v>249</v>
      </c>
      <c r="H30" s="6" t="s">
        <v>250</v>
      </c>
    </row>
    <row r="31" spans="1:8" ht="177" customHeight="1">
      <c r="A31" s="6" t="s">
        <v>251</v>
      </c>
      <c r="B31" s="6" t="s">
        <v>252</v>
      </c>
      <c r="C31" s="6" t="s">
        <v>253</v>
      </c>
      <c r="D31" s="6" t="s">
        <v>254</v>
      </c>
      <c r="E31" s="6" t="s">
        <v>111</v>
      </c>
      <c r="F31" s="6" t="s">
        <v>255</v>
      </c>
      <c r="G31" s="6" t="s">
        <v>256</v>
      </c>
      <c r="H31" s="6" t="s">
        <v>257</v>
      </c>
    </row>
    <row r="32" spans="1:8" ht="87" customHeight="1">
      <c r="A32" s="6" t="s">
        <v>258</v>
      </c>
      <c r="B32" s="6" t="s">
        <v>259</v>
      </c>
      <c r="C32" s="6" t="s">
        <v>260</v>
      </c>
      <c r="D32" s="6" t="s">
        <v>261</v>
      </c>
      <c r="E32" s="6" t="s">
        <v>111</v>
      </c>
      <c r="F32" s="6" t="s">
        <v>262</v>
      </c>
      <c r="G32" s="6" t="s">
        <v>263</v>
      </c>
      <c r="H32" s="6" t="s">
        <v>264</v>
      </c>
    </row>
    <row r="33" spans="1:8" ht="75" customHeight="1">
      <c r="A33" s="6" t="s">
        <v>265</v>
      </c>
      <c r="B33" s="6" t="s">
        <v>266</v>
      </c>
      <c r="C33" s="6" t="s">
        <v>267</v>
      </c>
      <c r="D33" s="6" t="s">
        <v>268</v>
      </c>
      <c r="E33" s="6" t="s">
        <v>111</v>
      </c>
      <c r="F33" s="6" t="s">
        <v>269</v>
      </c>
      <c r="G33" s="6" t="s">
        <v>270</v>
      </c>
      <c r="H33" s="6" t="s">
        <v>271</v>
      </c>
    </row>
    <row r="34" spans="1:8" ht="75" customHeight="1">
      <c r="A34" s="6" t="s">
        <v>272</v>
      </c>
      <c r="B34" s="6" t="s">
        <v>273</v>
      </c>
      <c r="C34" s="6" t="s">
        <v>274</v>
      </c>
      <c r="D34" s="6" t="s">
        <v>275</v>
      </c>
      <c r="E34" s="6" t="s">
        <v>111</v>
      </c>
      <c r="F34" s="6" t="s">
        <v>276</v>
      </c>
      <c r="G34" s="6" t="s">
        <v>277</v>
      </c>
      <c r="H34" s="6" t="s">
        <v>256</v>
      </c>
    </row>
    <row r="35" spans="1:8" ht="75" customHeight="1">
      <c r="A35" s="6" t="s">
        <v>278</v>
      </c>
      <c r="B35" s="6" t="s">
        <v>279</v>
      </c>
      <c r="C35" s="6" t="s">
        <v>280</v>
      </c>
      <c r="D35" s="6" t="s">
        <v>281</v>
      </c>
      <c r="E35" s="6" t="s">
        <v>111</v>
      </c>
      <c r="F35" s="6" t="s">
        <v>282</v>
      </c>
      <c r="G35" s="6" t="s">
        <v>283</v>
      </c>
      <c r="H35" s="6" t="s">
        <v>284</v>
      </c>
    </row>
    <row r="36" spans="1:8" ht="75" customHeight="1">
      <c r="A36" s="6" t="s">
        <v>94</v>
      </c>
      <c r="B36" s="6" t="s">
        <v>285</v>
      </c>
      <c r="C36" s="6" t="s">
        <v>286</v>
      </c>
      <c r="D36" s="6" t="s">
        <v>287</v>
      </c>
      <c r="E36" s="6" t="s">
        <v>111</v>
      </c>
      <c r="F36" s="6" t="s">
        <v>288</v>
      </c>
      <c r="G36" s="6" t="s">
        <v>289</v>
      </c>
      <c r="H36" s="6" t="s">
        <v>290</v>
      </c>
    </row>
    <row r="37" spans="1:8" ht="75" customHeight="1">
      <c r="A37" s="6" t="s">
        <v>291</v>
      </c>
      <c r="B37" s="6" t="s">
        <v>292</v>
      </c>
      <c r="C37" s="6" t="s">
        <v>293</v>
      </c>
      <c r="D37" s="6" t="s">
        <v>281</v>
      </c>
      <c r="E37" s="6" t="s">
        <v>111</v>
      </c>
      <c r="F37" s="6" t="s">
        <v>294</v>
      </c>
      <c r="G37" s="6" t="s">
        <v>289</v>
      </c>
      <c r="H37" s="6" t="s">
        <v>295</v>
      </c>
    </row>
    <row r="38" spans="1:8" ht="75" customHeight="1">
      <c r="A38" s="6" t="s">
        <v>296</v>
      </c>
      <c r="B38" s="6" t="s">
        <v>297</v>
      </c>
      <c r="C38" s="6" t="s">
        <v>298</v>
      </c>
      <c r="D38" s="6" t="s">
        <v>299</v>
      </c>
      <c r="E38" s="6" t="s">
        <v>111</v>
      </c>
      <c r="F38" s="6" t="s">
        <v>300</v>
      </c>
      <c r="G38" s="6" t="s">
        <v>301</v>
      </c>
      <c r="H38" s="6" t="s">
        <v>277</v>
      </c>
    </row>
    <row r="39" spans="1:8" ht="75" customHeight="1">
      <c r="A39" s="6" t="s">
        <v>96</v>
      </c>
      <c r="B39" s="6" t="s">
        <v>302</v>
      </c>
      <c r="C39" s="6" t="s">
        <v>303</v>
      </c>
      <c r="D39" s="6" t="s">
        <v>304</v>
      </c>
      <c r="E39" s="6" t="s">
        <v>111</v>
      </c>
      <c r="F39" s="6" t="s">
        <v>305</v>
      </c>
      <c r="G39" s="6" t="s">
        <v>306</v>
      </c>
      <c r="H39" s="6" t="s">
        <v>307</v>
      </c>
    </row>
    <row r="40" spans="1:8" ht="87" customHeight="1">
      <c r="A40" s="6" t="s">
        <v>308</v>
      </c>
      <c r="B40" s="6" t="s">
        <v>309</v>
      </c>
      <c r="C40" s="6" t="s">
        <v>310</v>
      </c>
      <c r="D40" s="6" t="s">
        <v>311</v>
      </c>
      <c r="E40" s="6" t="s">
        <v>111</v>
      </c>
      <c r="F40" s="6" t="s">
        <v>312</v>
      </c>
      <c r="G40" s="6" t="s">
        <v>313</v>
      </c>
      <c r="H40" s="6" t="s">
        <v>314</v>
      </c>
    </row>
    <row r="41" spans="1:8" ht="102" customHeight="1">
      <c r="A41" s="6" t="s">
        <v>315</v>
      </c>
      <c r="B41" s="6" t="s">
        <v>316</v>
      </c>
      <c r="C41" s="6" t="s">
        <v>317</v>
      </c>
      <c r="D41" s="6" t="s">
        <v>318</v>
      </c>
      <c r="E41" s="6" t="s">
        <v>111</v>
      </c>
      <c r="F41" s="6" t="s">
        <v>269</v>
      </c>
      <c r="G41" s="6" t="s">
        <v>270</v>
      </c>
      <c r="H41" s="6" t="s">
        <v>319</v>
      </c>
    </row>
    <row r="42" spans="1:8" ht="75" customHeight="1">
      <c r="A42" s="6" t="s">
        <v>320</v>
      </c>
      <c r="B42" s="6" t="s">
        <v>321</v>
      </c>
      <c r="C42" s="6" t="s">
        <v>322</v>
      </c>
      <c r="D42" s="6" t="s">
        <v>323</v>
      </c>
      <c r="E42" s="6" t="s">
        <v>111</v>
      </c>
      <c r="F42" s="6" t="s">
        <v>324</v>
      </c>
      <c r="G42" s="6" t="s">
        <v>325</v>
      </c>
      <c r="H42" s="6" t="s">
        <v>326</v>
      </c>
    </row>
    <row r="43" spans="1:8" ht="75" customHeight="1">
      <c r="A43" s="6" t="s">
        <v>327</v>
      </c>
      <c r="B43" s="6" t="s">
        <v>328</v>
      </c>
      <c r="C43" s="6" t="s">
        <v>329</v>
      </c>
      <c r="D43" s="6" t="s">
        <v>330</v>
      </c>
      <c r="E43" s="6" t="s">
        <v>111</v>
      </c>
      <c r="F43" s="6" t="s">
        <v>331</v>
      </c>
      <c r="G43" s="6" t="s">
        <v>332</v>
      </c>
      <c r="H43" s="6" t="s">
        <v>333</v>
      </c>
    </row>
    <row r="44" spans="1:8" ht="75" customHeight="1">
      <c r="A44" s="6" t="s">
        <v>334</v>
      </c>
      <c r="B44" s="6" t="s">
        <v>335</v>
      </c>
      <c r="C44" s="6" t="s">
        <v>336</v>
      </c>
      <c r="D44" s="6" t="s">
        <v>337</v>
      </c>
      <c r="E44" s="6" t="s">
        <v>111</v>
      </c>
      <c r="F44" s="6" t="s">
        <v>338</v>
      </c>
      <c r="G44" s="6" t="s">
        <v>332</v>
      </c>
      <c r="H44" s="6" t="s">
        <v>333</v>
      </c>
    </row>
    <row r="45" spans="1:8" ht="75" customHeight="1">
      <c r="A45" s="6" t="s">
        <v>339</v>
      </c>
      <c r="B45" s="6" t="s">
        <v>340</v>
      </c>
      <c r="C45" s="6" t="s">
        <v>341</v>
      </c>
      <c r="D45" s="6" t="s">
        <v>342</v>
      </c>
      <c r="E45" s="6" t="s">
        <v>111</v>
      </c>
      <c r="F45" s="6" t="s">
        <v>343</v>
      </c>
      <c r="G45" s="6" t="s">
        <v>344</v>
      </c>
      <c r="H45" s="6" t="s">
        <v>332</v>
      </c>
    </row>
    <row r="46" spans="1:8" ht="75" customHeight="1">
      <c r="A46" s="6" t="s">
        <v>345</v>
      </c>
      <c r="B46" s="6" t="s">
        <v>346</v>
      </c>
      <c r="C46" s="6" t="s">
        <v>347</v>
      </c>
      <c r="D46" s="6" t="s">
        <v>348</v>
      </c>
      <c r="E46" s="6" t="s">
        <v>111</v>
      </c>
      <c r="F46" s="6" t="s">
        <v>349</v>
      </c>
      <c r="G46" s="6" t="s">
        <v>350</v>
      </c>
      <c r="H46" s="6" t="s">
        <v>350</v>
      </c>
    </row>
    <row r="47" spans="1:8" ht="87" customHeight="1">
      <c r="A47" s="6" t="s">
        <v>351</v>
      </c>
      <c r="B47" s="6" t="s">
        <v>352</v>
      </c>
      <c r="C47" s="6" t="s">
        <v>353</v>
      </c>
      <c r="D47" s="6" t="s">
        <v>354</v>
      </c>
      <c r="E47" s="6" t="s">
        <v>111</v>
      </c>
      <c r="F47" s="6" t="s">
        <v>355</v>
      </c>
      <c r="G47" s="6" t="s">
        <v>356</v>
      </c>
      <c r="H47" s="6" t="s">
        <v>357</v>
      </c>
    </row>
    <row r="48" spans="1:8" ht="75" customHeight="1">
      <c r="A48" s="6" t="s">
        <v>358</v>
      </c>
      <c r="B48" s="6" t="s">
        <v>359</v>
      </c>
      <c r="C48" s="6" t="s">
        <v>360</v>
      </c>
      <c r="D48" s="6" t="s">
        <v>361</v>
      </c>
      <c r="E48" s="6" t="s">
        <v>111</v>
      </c>
      <c r="F48" s="6" t="s">
        <v>362</v>
      </c>
      <c r="G48" s="6" t="s">
        <v>350</v>
      </c>
      <c r="H48" s="6"/>
    </row>
    <row r="49" spans="1:8" ht="87" customHeight="1">
      <c r="A49" s="6" t="s">
        <v>363</v>
      </c>
      <c r="B49" s="6" t="s">
        <v>364</v>
      </c>
      <c r="C49" s="6" t="s">
        <v>365</v>
      </c>
      <c r="D49" s="6" t="s">
        <v>110</v>
      </c>
      <c r="E49" s="6" t="s">
        <v>111</v>
      </c>
      <c r="F49" s="6" t="s">
        <v>366</v>
      </c>
      <c r="G49" s="6" t="s">
        <v>367</v>
      </c>
      <c r="H49" s="6" t="s">
        <v>368</v>
      </c>
    </row>
    <row r="50" spans="1:8" ht="75" customHeight="1">
      <c r="A50" s="6" t="s">
        <v>369</v>
      </c>
      <c r="B50" s="6" t="s">
        <v>370</v>
      </c>
      <c r="C50" s="6" t="s">
        <v>371</v>
      </c>
      <c r="D50" s="6" t="s">
        <v>110</v>
      </c>
      <c r="E50" s="6" t="s">
        <v>111</v>
      </c>
      <c r="F50" s="6" t="s">
        <v>372</v>
      </c>
      <c r="G50" s="6" t="s">
        <v>373</v>
      </c>
      <c r="H50" s="6" t="s">
        <v>374</v>
      </c>
    </row>
    <row r="51" spans="1:8" ht="87" customHeight="1">
      <c r="A51" s="6" t="s">
        <v>375</v>
      </c>
      <c r="B51" s="6" t="s">
        <v>376</v>
      </c>
      <c r="C51" s="6" t="s">
        <v>377</v>
      </c>
      <c r="D51" s="6" t="s">
        <v>378</v>
      </c>
      <c r="E51" s="6" t="s">
        <v>111</v>
      </c>
      <c r="F51" s="6" t="s">
        <v>379</v>
      </c>
      <c r="G51" s="6" t="s">
        <v>380</v>
      </c>
      <c r="H51" s="6" t="s">
        <v>381</v>
      </c>
    </row>
    <row r="52" spans="1:8" ht="75" customHeight="1">
      <c r="A52" s="6" t="s">
        <v>382</v>
      </c>
      <c r="B52" s="6" t="s">
        <v>383</v>
      </c>
      <c r="C52" s="6" t="s">
        <v>384</v>
      </c>
      <c r="D52" s="6" t="s">
        <v>385</v>
      </c>
      <c r="E52" s="6" t="s">
        <v>111</v>
      </c>
      <c r="F52" s="6" t="s">
        <v>386</v>
      </c>
      <c r="G52" s="6" t="s">
        <v>387</v>
      </c>
      <c r="H52" s="6"/>
    </row>
    <row r="53" spans="1:8" ht="102" customHeight="1">
      <c r="A53" s="6" t="s">
        <v>388</v>
      </c>
      <c r="B53" s="6" t="s">
        <v>389</v>
      </c>
      <c r="C53" s="6" t="s">
        <v>390</v>
      </c>
      <c r="D53" s="6" t="s">
        <v>385</v>
      </c>
      <c r="E53" s="6" t="s">
        <v>111</v>
      </c>
      <c r="F53" s="6" t="s">
        <v>391</v>
      </c>
      <c r="G53" s="6" t="s">
        <v>387</v>
      </c>
      <c r="H53" s="6"/>
    </row>
    <row r="54" spans="1:8" ht="75" customHeight="1">
      <c r="A54" s="6" t="s">
        <v>392</v>
      </c>
      <c r="B54" s="6" t="s">
        <v>393</v>
      </c>
      <c r="C54" s="6" t="s">
        <v>394</v>
      </c>
      <c r="D54" s="6" t="s">
        <v>395</v>
      </c>
      <c r="E54" s="6" t="s">
        <v>111</v>
      </c>
      <c r="F54" s="6" t="s">
        <v>396</v>
      </c>
      <c r="G54" s="6" t="s">
        <v>387</v>
      </c>
      <c r="H54" s="6" t="s">
        <v>397</v>
      </c>
    </row>
    <row r="55" spans="1:8" ht="102" customHeight="1">
      <c r="A55" s="6" t="s">
        <v>398</v>
      </c>
      <c r="B55" s="6" t="s">
        <v>399</v>
      </c>
      <c r="C55" s="6" t="s">
        <v>400</v>
      </c>
      <c r="D55" s="6" t="s">
        <v>401</v>
      </c>
      <c r="E55" s="6" t="s">
        <v>111</v>
      </c>
      <c r="F55" s="6" t="s">
        <v>402</v>
      </c>
      <c r="G55" s="6" t="s">
        <v>403</v>
      </c>
      <c r="H55" s="6"/>
    </row>
    <row r="56" spans="1:8" ht="87" customHeight="1">
      <c r="A56" s="6" t="s">
        <v>404</v>
      </c>
      <c r="B56" s="6" t="s">
        <v>405</v>
      </c>
      <c r="C56" s="6" t="s">
        <v>406</v>
      </c>
      <c r="D56" s="6" t="s">
        <v>407</v>
      </c>
      <c r="E56" s="6" t="s">
        <v>111</v>
      </c>
      <c r="F56" s="6" t="s">
        <v>408</v>
      </c>
      <c r="G56" s="6" t="s">
        <v>409</v>
      </c>
      <c r="H56" s="6"/>
    </row>
    <row r="57" spans="1:8" ht="102" customHeight="1">
      <c r="A57" s="6" t="s">
        <v>410</v>
      </c>
      <c r="B57" s="6" t="s">
        <v>411</v>
      </c>
      <c r="C57" s="6" t="s">
        <v>412</v>
      </c>
      <c r="D57" s="6" t="s">
        <v>413</v>
      </c>
      <c r="E57" s="6" t="s">
        <v>111</v>
      </c>
      <c r="F57" s="6" t="s">
        <v>414</v>
      </c>
      <c r="G57" s="6" t="s">
        <v>415</v>
      </c>
      <c r="H57" s="6" t="s">
        <v>416</v>
      </c>
    </row>
    <row r="58" spans="1:8" ht="102" customHeight="1">
      <c r="A58" s="6" t="s">
        <v>417</v>
      </c>
      <c r="B58" s="6" t="s">
        <v>418</v>
      </c>
      <c r="C58" s="6" t="s">
        <v>419</v>
      </c>
      <c r="D58" s="6" t="s">
        <v>420</v>
      </c>
      <c r="E58" s="6" t="s">
        <v>111</v>
      </c>
      <c r="F58" s="6" t="s">
        <v>421</v>
      </c>
      <c r="G58" s="6" t="s">
        <v>422</v>
      </c>
      <c r="H58" s="6" t="s">
        <v>422</v>
      </c>
    </row>
    <row r="59" spans="1:8" ht="102" customHeight="1">
      <c r="A59" s="6" t="s">
        <v>423</v>
      </c>
      <c r="B59" s="6" t="s">
        <v>424</v>
      </c>
      <c r="C59" s="6" t="s">
        <v>425</v>
      </c>
      <c r="D59" s="6" t="s">
        <v>385</v>
      </c>
      <c r="E59" s="6" t="s">
        <v>111</v>
      </c>
      <c r="F59" s="6" t="s">
        <v>426</v>
      </c>
      <c r="G59" s="6" t="s">
        <v>387</v>
      </c>
      <c r="H59" s="6" t="s">
        <v>427</v>
      </c>
    </row>
    <row r="60" spans="1:8" ht="75" customHeight="1">
      <c r="A60" s="6" t="s">
        <v>428</v>
      </c>
      <c r="B60" s="6" t="s">
        <v>429</v>
      </c>
      <c r="C60" s="6" t="s">
        <v>430</v>
      </c>
      <c r="D60" s="6" t="s">
        <v>385</v>
      </c>
      <c r="E60" s="6" t="s">
        <v>111</v>
      </c>
      <c r="F60" s="6" t="s">
        <v>431</v>
      </c>
      <c r="G60" s="6" t="s">
        <v>432</v>
      </c>
      <c r="H60" s="6" t="s">
        <v>403</v>
      </c>
    </row>
    <row r="61" spans="1:8" ht="102" customHeight="1">
      <c r="A61" s="6" t="s">
        <v>433</v>
      </c>
      <c r="B61" s="6" t="s">
        <v>434</v>
      </c>
      <c r="C61" s="6" t="s">
        <v>435</v>
      </c>
      <c r="D61" s="6" t="s">
        <v>436</v>
      </c>
      <c r="E61" s="6" t="s">
        <v>111</v>
      </c>
      <c r="F61" s="6" t="s">
        <v>437</v>
      </c>
      <c r="G61" s="6" t="s">
        <v>438</v>
      </c>
      <c r="H61" s="6" t="s">
        <v>439</v>
      </c>
    </row>
    <row r="62" spans="1:8" ht="75" customHeight="1">
      <c r="A62" s="6" t="s">
        <v>440</v>
      </c>
      <c r="B62" s="6" t="s">
        <v>441</v>
      </c>
      <c r="C62" s="6" t="s">
        <v>442</v>
      </c>
      <c r="D62" s="6" t="s">
        <v>443</v>
      </c>
      <c r="E62" s="6" t="s">
        <v>111</v>
      </c>
      <c r="F62" s="6" t="s">
        <v>444</v>
      </c>
      <c r="G62" s="6" t="s">
        <v>438</v>
      </c>
      <c r="H62" s="6" t="s">
        <v>445</v>
      </c>
    </row>
    <row r="63" spans="1:8" ht="75" customHeight="1">
      <c r="A63" s="6" t="s">
        <v>56</v>
      </c>
      <c r="B63" s="6" t="s">
        <v>446</v>
      </c>
      <c r="C63" s="6" t="s">
        <v>447</v>
      </c>
      <c r="D63" s="6" t="s">
        <v>448</v>
      </c>
      <c r="E63" s="6" t="s">
        <v>111</v>
      </c>
      <c r="F63" s="6" t="s">
        <v>449</v>
      </c>
      <c r="G63" s="6" t="s">
        <v>450</v>
      </c>
      <c r="H63" s="6" t="s">
        <v>451</v>
      </c>
    </row>
    <row r="64" spans="1:8" ht="75" customHeight="1">
      <c r="A64" s="6" t="s">
        <v>75</v>
      </c>
      <c r="B64" s="6" t="s">
        <v>452</v>
      </c>
      <c r="C64" s="6" t="s">
        <v>453</v>
      </c>
      <c r="D64" s="6" t="s">
        <v>454</v>
      </c>
      <c r="E64" s="6" t="s">
        <v>111</v>
      </c>
      <c r="F64" s="6" t="s">
        <v>455</v>
      </c>
      <c r="G64" s="6" t="s">
        <v>450</v>
      </c>
      <c r="H64" s="6" t="s">
        <v>456</v>
      </c>
    </row>
    <row r="65" spans="1:8" ht="87" customHeight="1">
      <c r="A65" s="6" t="s">
        <v>58</v>
      </c>
      <c r="B65" s="6" t="s">
        <v>457</v>
      </c>
      <c r="C65" s="6" t="s">
        <v>458</v>
      </c>
      <c r="D65" s="6" t="s">
        <v>459</v>
      </c>
      <c r="E65" s="6" t="s">
        <v>111</v>
      </c>
      <c r="F65" s="6" t="s">
        <v>460</v>
      </c>
      <c r="G65" s="6" t="s">
        <v>445</v>
      </c>
      <c r="H65" s="6" t="s">
        <v>456</v>
      </c>
    </row>
    <row r="66" spans="1:8" ht="87" customHeight="1">
      <c r="A66" s="6" t="s">
        <v>77</v>
      </c>
      <c r="B66" s="6" t="s">
        <v>461</v>
      </c>
      <c r="C66" s="6" t="s">
        <v>462</v>
      </c>
      <c r="D66" s="6" t="s">
        <v>463</v>
      </c>
      <c r="E66" s="6" t="s">
        <v>111</v>
      </c>
      <c r="F66" s="6" t="s">
        <v>460</v>
      </c>
      <c r="G66" s="6" t="s">
        <v>445</v>
      </c>
      <c r="H66" s="6" t="s">
        <v>456</v>
      </c>
    </row>
    <row r="67" spans="1:8" ht="147" customHeight="1">
      <c r="A67" s="6" t="s">
        <v>464</v>
      </c>
      <c r="B67" s="6" t="s">
        <v>465</v>
      </c>
      <c r="C67" s="6" t="s">
        <v>466</v>
      </c>
      <c r="D67" s="6" t="s">
        <v>436</v>
      </c>
      <c r="E67" s="6" t="s">
        <v>111</v>
      </c>
      <c r="F67" s="6" t="s">
        <v>467</v>
      </c>
      <c r="G67" s="6" t="s">
        <v>468</v>
      </c>
      <c r="H67" s="6" t="s">
        <v>469</v>
      </c>
    </row>
    <row r="68" spans="1:8" ht="117" customHeight="1">
      <c r="A68" s="6" t="s">
        <v>470</v>
      </c>
      <c r="B68" s="6" t="s">
        <v>471</v>
      </c>
      <c r="C68" s="6" t="s">
        <v>472</v>
      </c>
      <c r="D68" s="6" t="s">
        <v>473</v>
      </c>
      <c r="E68" s="6" t="s">
        <v>111</v>
      </c>
      <c r="F68" s="6" t="s">
        <v>474</v>
      </c>
      <c r="G68" s="6" t="s">
        <v>468</v>
      </c>
      <c r="H68" s="6" t="s">
        <v>475</v>
      </c>
    </row>
    <row r="69" spans="1:8" ht="87" customHeight="1">
      <c r="A69" s="6" t="s">
        <v>476</v>
      </c>
      <c r="B69" s="6" t="s">
        <v>477</v>
      </c>
      <c r="C69" s="6" t="s">
        <v>478</v>
      </c>
      <c r="D69" s="6" t="s">
        <v>385</v>
      </c>
      <c r="E69" s="6" t="s">
        <v>111</v>
      </c>
      <c r="F69" s="6" t="s">
        <v>479</v>
      </c>
      <c r="G69" s="6" t="s">
        <v>480</v>
      </c>
      <c r="H69" s="6" t="s">
        <v>481</v>
      </c>
    </row>
    <row r="70" spans="1:8" ht="75" customHeight="1">
      <c r="A70" s="6" t="s">
        <v>482</v>
      </c>
      <c r="B70" s="6" t="s">
        <v>483</v>
      </c>
      <c r="C70" s="6" t="s">
        <v>484</v>
      </c>
      <c r="D70" s="6" t="s">
        <v>443</v>
      </c>
      <c r="E70" s="6" t="s">
        <v>111</v>
      </c>
      <c r="F70" s="6" t="s">
        <v>444</v>
      </c>
      <c r="G70" s="6" t="s">
        <v>438</v>
      </c>
      <c r="H70" s="6"/>
    </row>
    <row r="71" spans="1:8" ht="87" customHeight="1">
      <c r="A71" s="6" t="s">
        <v>485</v>
      </c>
      <c r="B71" s="6" t="s">
        <v>486</v>
      </c>
      <c r="C71" s="6" t="s">
        <v>487</v>
      </c>
      <c r="D71" s="6" t="s">
        <v>110</v>
      </c>
      <c r="E71" s="6" t="s">
        <v>111</v>
      </c>
      <c r="F71" s="6" t="s">
        <v>488</v>
      </c>
      <c r="G71" s="6" t="s">
        <v>489</v>
      </c>
      <c r="H71" s="6"/>
    </row>
    <row r="72" spans="1:8" ht="132" customHeight="1">
      <c r="A72" s="6" t="s">
        <v>490</v>
      </c>
      <c r="B72" s="6" t="s">
        <v>491</v>
      </c>
      <c r="C72" s="6" t="s">
        <v>492</v>
      </c>
      <c r="D72" s="6" t="s">
        <v>493</v>
      </c>
      <c r="E72" s="6" t="s">
        <v>111</v>
      </c>
      <c r="F72" s="6" t="s">
        <v>449</v>
      </c>
      <c r="G72" s="6" t="s">
        <v>450</v>
      </c>
      <c r="H72" s="6" t="s">
        <v>494</v>
      </c>
    </row>
    <row r="73" spans="1:8" ht="132" customHeight="1">
      <c r="A73" s="6" t="s">
        <v>495</v>
      </c>
      <c r="B73" s="6" t="s">
        <v>496</v>
      </c>
      <c r="C73" s="6" t="s">
        <v>497</v>
      </c>
      <c r="D73" s="6" t="s">
        <v>498</v>
      </c>
      <c r="E73" s="6" t="s">
        <v>111</v>
      </c>
      <c r="F73" s="6" t="s">
        <v>455</v>
      </c>
      <c r="G73" s="6" t="s">
        <v>450</v>
      </c>
      <c r="H73" s="6" t="s">
        <v>499</v>
      </c>
    </row>
    <row r="74" spans="1:8" ht="132" customHeight="1">
      <c r="A74" s="6" t="s">
        <v>500</v>
      </c>
      <c r="B74" s="6" t="s">
        <v>501</v>
      </c>
      <c r="C74" s="6" t="s">
        <v>502</v>
      </c>
      <c r="D74" s="6" t="s">
        <v>503</v>
      </c>
      <c r="E74" s="6" t="s">
        <v>111</v>
      </c>
      <c r="F74" s="6" t="s">
        <v>504</v>
      </c>
      <c r="G74" s="6" t="s">
        <v>505</v>
      </c>
      <c r="H74" s="6" t="s">
        <v>506</v>
      </c>
    </row>
    <row r="75" spans="1:8" ht="75" customHeight="1">
      <c r="A75" s="6" t="s">
        <v>507</v>
      </c>
      <c r="B75" s="6" t="s">
        <v>508</v>
      </c>
      <c r="C75" s="6" t="s">
        <v>509</v>
      </c>
      <c r="D75" s="6" t="s">
        <v>510</v>
      </c>
      <c r="E75" s="6" t="s">
        <v>111</v>
      </c>
      <c r="F75" s="6" t="s">
        <v>511</v>
      </c>
      <c r="G75" s="6" t="s">
        <v>512</v>
      </c>
      <c r="H75" s="6" t="s">
        <v>513</v>
      </c>
    </row>
    <row r="76" spans="1:8" ht="75" customHeight="1">
      <c r="A76" s="6" t="s">
        <v>514</v>
      </c>
      <c r="B76" s="6" t="s">
        <v>515</v>
      </c>
      <c r="C76" s="6" t="s">
        <v>516</v>
      </c>
      <c r="D76" s="6" t="s">
        <v>517</v>
      </c>
      <c r="E76" s="6" t="s">
        <v>111</v>
      </c>
      <c r="F76" s="6" t="s">
        <v>518</v>
      </c>
      <c r="G76" s="6" t="s">
        <v>512</v>
      </c>
      <c r="H76" s="6" t="s">
        <v>512</v>
      </c>
    </row>
    <row r="77" spans="1:8" ht="75" customHeight="1">
      <c r="A77" s="6" t="s">
        <v>519</v>
      </c>
      <c r="B77" s="6" t="s">
        <v>520</v>
      </c>
      <c r="C77" s="6" t="s">
        <v>521</v>
      </c>
      <c r="D77" s="6" t="s">
        <v>510</v>
      </c>
      <c r="E77" s="6" t="s">
        <v>111</v>
      </c>
      <c r="F77" s="6" t="s">
        <v>522</v>
      </c>
      <c r="G77" s="6" t="s">
        <v>523</v>
      </c>
      <c r="H77" s="6" t="s">
        <v>523</v>
      </c>
    </row>
    <row r="78" spans="1:8" ht="75" customHeight="1">
      <c r="A78" s="6" t="s">
        <v>524</v>
      </c>
      <c r="B78" s="6" t="s">
        <v>525</v>
      </c>
      <c r="C78" s="6" t="s">
        <v>526</v>
      </c>
      <c r="D78" s="6" t="s">
        <v>510</v>
      </c>
      <c r="E78" s="6" t="s">
        <v>111</v>
      </c>
      <c r="F78" s="6" t="s">
        <v>527</v>
      </c>
      <c r="G78" s="6" t="s">
        <v>523</v>
      </c>
      <c r="H78" s="6" t="s">
        <v>513</v>
      </c>
    </row>
    <row r="79" spans="1:8" ht="75" customHeight="1">
      <c r="A79" s="6" t="s">
        <v>528</v>
      </c>
      <c r="B79" s="6" t="s">
        <v>529</v>
      </c>
      <c r="C79" s="6" t="s">
        <v>530</v>
      </c>
      <c r="D79" s="6" t="s">
        <v>510</v>
      </c>
      <c r="E79" s="6" t="s">
        <v>111</v>
      </c>
      <c r="F79" s="6" t="s">
        <v>531</v>
      </c>
      <c r="G79" s="6" t="s">
        <v>513</v>
      </c>
      <c r="H79" s="6" t="s">
        <v>512</v>
      </c>
    </row>
    <row r="80" spans="1:8" ht="117" customHeight="1">
      <c r="A80" s="6" t="s">
        <v>532</v>
      </c>
      <c r="B80" s="6" t="s">
        <v>533</v>
      </c>
      <c r="C80" s="6" t="s">
        <v>534</v>
      </c>
      <c r="D80" s="6" t="s">
        <v>510</v>
      </c>
      <c r="E80" s="6" t="s">
        <v>111</v>
      </c>
      <c r="F80" s="6" t="s">
        <v>535</v>
      </c>
      <c r="G80" s="6" t="s">
        <v>513</v>
      </c>
      <c r="H80" s="6" t="s">
        <v>536</v>
      </c>
    </row>
    <row r="81" spans="1:8" ht="75" customHeight="1">
      <c r="A81" s="6" t="s">
        <v>537</v>
      </c>
      <c r="B81" s="6" t="s">
        <v>538</v>
      </c>
      <c r="C81" s="6" t="s">
        <v>539</v>
      </c>
      <c r="D81" s="6" t="s">
        <v>510</v>
      </c>
      <c r="E81" s="6" t="s">
        <v>111</v>
      </c>
      <c r="F81" s="6" t="s">
        <v>540</v>
      </c>
      <c r="G81" s="6" t="s">
        <v>513</v>
      </c>
      <c r="H81" s="6" t="s">
        <v>512</v>
      </c>
    </row>
    <row r="82" spans="1:8" ht="75" customHeight="1">
      <c r="A82" s="6" t="s">
        <v>541</v>
      </c>
      <c r="B82" s="6" t="s">
        <v>542</v>
      </c>
      <c r="C82" s="6" t="s">
        <v>543</v>
      </c>
      <c r="D82" s="6" t="s">
        <v>544</v>
      </c>
      <c r="E82" s="6" t="s">
        <v>111</v>
      </c>
      <c r="F82" s="6" t="s">
        <v>545</v>
      </c>
      <c r="G82" s="6" t="s">
        <v>512</v>
      </c>
      <c r="H82" s="6" t="s">
        <v>546</v>
      </c>
    </row>
    <row r="83" spans="1:8" ht="75" customHeight="1">
      <c r="A83" s="6" t="s">
        <v>547</v>
      </c>
      <c r="B83" s="6" t="s">
        <v>548</v>
      </c>
      <c r="C83" s="6" t="s">
        <v>549</v>
      </c>
      <c r="D83" s="6" t="s">
        <v>550</v>
      </c>
      <c r="E83" s="6" t="s">
        <v>111</v>
      </c>
      <c r="F83" s="6" t="s">
        <v>551</v>
      </c>
      <c r="G83" s="6" t="s">
        <v>136</v>
      </c>
      <c r="H83" s="6" t="s">
        <v>513</v>
      </c>
    </row>
    <row r="84" spans="1:8" ht="75" customHeight="1">
      <c r="A84" s="6" t="s">
        <v>552</v>
      </c>
      <c r="B84" s="6" t="s">
        <v>553</v>
      </c>
      <c r="C84" s="6" t="s">
        <v>554</v>
      </c>
      <c r="D84" s="6" t="s">
        <v>555</v>
      </c>
      <c r="E84" s="6" t="s">
        <v>111</v>
      </c>
      <c r="F84" s="6" t="s">
        <v>556</v>
      </c>
      <c r="G84" s="6" t="s">
        <v>557</v>
      </c>
      <c r="H84" s="6"/>
    </row>
    <row r="85" spans="1:8" ht="75" customHeight="1">
      <c r="A85" s="6" t="s">
        <v>558</v>
      </c>
      <c r="B85" s="6" t="s">
        <v>559</v>
      </c>
      <c r="C85" s="6" t="s">
        <v>560</v>
      </c>
      <c r="D85" s="6" t="s">
        <v>561</v>
      </c>
      <c r="E85" s="6" t="s">
        <v>111</v>
      </c>
      <c r="F85" s="6" t="s">
        <v>562</v>
      </c>
      <c r="G85" s="6" t="s">
        <v>563</v>
      </c>
      <c r="H85" s="6" t="s">
        <v>564</v>
      </c>
    </row>
    <row r="86" spans="1:8" ht="75" customHeight="1">
      <c r="A86" s="6" t="s">
        <v>565</v>
      </c>
      <c r="B86" s="6" t="s">
        <v>566</v>
      </c>
      <c r="C86" s="6" t="s">
        <v>567</v>
      </c>
      <c r="D86" s="6" t="s">
        <v>568</v>
      </c>
      <c r="E86" s="6" t="s">
        <v>111</v>
      </c>
      <c r="F86" s="6" t="s">
        <v>562</v>
      </c>
      <c r="G86" s="6" t="s">
        <v>563</v>
      </c>
      <c r="H86" s="6" t="s">
        <v>569</v>
      </c>
    </row>
    <row r="87" spans="1:8" ht="75" customHeight="1">
      <c r="A87" s="6" t="s">
        <v>570</v>
      </c>
      <c r="B87" s="6" t="s">
        <v>571</v>
      </c>
      <c r="C87" s="6" t="s">
        <v>572</v>
      </c>
      <c r="D87" s="6" t="s">
        <v>573</v>
      </c>
      <c r="E87" s="6" t="s">
        <v>111</v>
      </c>
      <c r="F87" s="6" t="s">
        <v>574</v>
      </c>
      <c r="G87" s="6" t="s">
        <v>575</v>
      </c>
      <c r="H87" s="6" t="s">
        <v>575</v>
      </c>
    </row>
    <row r="88" spans="1:8" ht="75" customHeight="1">
      <c r="A88" s="6" t="s">
        <v>576</v>
      </c>
      <c r="B88" s="6" t="s">
        <v>577</v>
      </c>
      <c r="C88" s="6" t="s">
        <v>578</v>
      </c>
      <c r="D88" s="6" t="s">
        <v>110</v>
      </c>
      <c r="E88" s="6" t="s">
        <v>111</v>
      </c>
      <c r="F88" s="6" t="s">
        <v>579</v>
      </c>
      <c r="G88" s="6" t="s">
        <v>580</v>
      </c>
      <c r="H88" s="6"/>
    </row>
    <row r="89" spans="1:8" ht="75" customHeight="1">
      <c r="A89" s="6" t="s">
        <v>581</v>
      </c>
      <c r="B89" s="6" t="s">
        <v>582</v>
      </c>
      <c r="C89" s="6" t="s">
        <v>583</v>
      </c>
      <c r="D89" s="6" t="s">
        <v>584</v>
      </c>
      <c r="E89" s="6" t="s">
        <v>111</v>
      </c>
      <c r="F89" s="6" t="s">
        <v>585</v>
      </c>
      <c r="G89" s="6" t="s">
        <v>586</v>
      </c>
      <c r="H89" s="6" t="s">
        <v>575</v>
      </c>
    </row>
    <row r="90" spans="1:8" ht="75" customHeight="1">
      <c r="A90" s="6" t="s">
        <v>587</v>
      </c>
      <c r="B90" s="6" t="s">
        <v>588</v>
      </c>
      <c r="C90" s="6" t="s">
        <v>589</v>
      </c>
      <c r="D90" s="6" t="s">
        <v>590</v>
      </c>
      <c r="E90" s="6" t="s">
        <v>111</v>
      </c>
      <c r="F90" s="6" t="s">
        <v>591</v>
      </c>
      <c r="G90" s="6" t="s">
        <v>592</v>
      </c>
      <c r="H90" s="6"/>
    </row>
    <row r="91" spans="1:8" ht="75" customHeight="1">
      <c r="A91" s="6" t="s">
        <v>593</v>
      </c>
      <c r="B91" s="6" t="s">
        <v>594</v>
      </c>
      <c r="C91" s="6" t="s">
        <v>595</v>
      </c>
      <c r="D91" s="6" t="s">
        <v>596</v>
      </c>
      <c r="E91" s="6" t="s">
        <v>111</v>
      </c>
      <c r="F91" s="6" t="s">
        <v>597</v>
      </c>
      <c r="G91" s="6" t="s">
        <v>173</v>
      </c>
      <c r="H91" s="6"/>
    </row>
    <row r="92" spans="1:8" ht="75" customHeight="1">
      <c r="A92" s="6" t="s">
        <v>598</v>
      </c>
      <c r="B92" s="6" t="s">
        <v>599</v>
      </c>
      <c r="C92" s="6" t="s">
        <v>600</v>
      </c>
      <c r="D92" s="6" t="s">
        <v>601</v>
      </c>
      <c r="E92" s="6" t="s">
        <v>111</v>
      </c>
      <c r="F92" s="6" t="s">
        <v>602</v>
      </c>
      <c r="G92" s="6" t="s">
        <v>603</v>
      </c>
      <c r="H92" s="6" t="s">
        <v>603</v>
      </c>
    </row>
    <row r="93" spans="1:8" ht="75" customHeight="1">
      <c r="A93" s="6" t="s">
        <v>604</v>
      </c>
      <c r="B93" s="6" t="s">
        <v>605</v>
      </c>
      <c r="C93" s="6" t="s">
        <v>606</v>
      </c>
      <c r="D93" s="6" t="s">
        <v>601</v>
      </c>
      <c r="E93" s="6" t="s">
        <v>111</v>
      </c>
      <c r="F93" s="6" t="s">
        <v>607</v>
      </c>
      <c r="G93" s="6" t="s">
        <v>608</v>
      </c>
      <c r="H93" s="6" t="s">
        <v>608</v>
      </c>
    </row>
    <row r="94" spans="1:8" ht="75" customHeight="1">
      <c r="A94" s="6" t="s">
        <v>609</v>
      </c>
      <c r="B94" s="6" t="s">
        <v>610</v>
      </c>
      <c r="C94" s="6" t="s">
        <v>611</v>
      </c>
      <c r="D94" s="6" t="s">
        <v>612</v>
      </c>
      <c r="E94" s="6" t="s">
        <v>111</v>
      </c>
      <c r="F94" s="6" t="s">
        <v>613</v>
      </c>
      <c r="G94" s="6" t="s">
        <v>614</v>
      </c>
      <c r="H94" s="6"/>
    </row>
    <row r="95" spans="1:8" ht="102" customHeight="1">
      <c r="A95" s="6" t="s">
        <v>615</v>
      </c>
      <c r="B95" s="6" t="s">
        <v>616</v>
      </c>
      <c r="C95" s="6" t="s">
        <v>617</v>
      </c>
      <c r="D95" s="6" t="s">
        <v>618</v>
      </c>
      <c r="E95" s="6" t="s">
        <v>111</v>
      </c>
      <c r="F95" s="6" t="s">
        <v>619</v>
      </c>
      <c r="G95" s="6" t="s">
        <v>620</v>
      </c>
      <c r="H95" s="6" t="s">
        <v>621</v>
      </c>
    </row>
    <row r="96" spans="1:8" ht="75" customHeight="1">
      <c r="A96" s="6" t="s">
        <v>622</v>
      </c>
      <c r="B96" s="6" t="s">
        <v>623</v>
      </c>
      <c r="C96" s="6" t="s">
        <v>624</v>
      </c>
      <c r="D96" s="6" t="s">
        <v>625</v>
      </c>
      <c r="E96" s="6" t="s">
        <v>111</v>
      </c>
      <c r="F96" s="6" t="s">
        <v>626</v>
      </c>
      <c r="G96" s="6" t="s">
        <v>627</v>
      </c>
      <c r="H96" s="6" t="s">
        <v>627</v>
      </c>
    </row>
    <row r="97" spans="1:8" ht="75" customHeight="1">
      <c r="A97" s="6" t="s">
        <v>628</v>
      </c>
      <c r="B97" s="6" t="s">
        <v>629</v>
      </c>
      <c r="C97" s="6" t="s">
        <v>630</v>
      </c>
      <c r="D97" s="6" t="s">
        <v>631</v>
      </c>
      <c r="E97" s="6" t="s">
        <v>111</v>
      </c>
      <c r="F97" s="6" t="s">
        <v>632</v>
      </c>
      <c r="G97" s="6" t="s">
        <v>236</v>
      </c>
      <c r="H97" s="6" t="s">
        <v>633</v>
      </c>
    </row>
    <row r="98" spans="1:8" ht="147" customHeight="1">
      <c r="A98" s="6" t="s">
        <v>634</v>
      </c>
      <c r="B98" s="6" t="s">
        <v>635</v>
      </c>
      <c r="C98" s="6" t="s">
        <v>636</v>
      </c>
      <c r="D98" s="6" t="s">
        <v>637</v>
      </c>
      <c r="E98" s="6" t="s">
        <v>111</v>
      </c>
      <c r="F98" s="6" t="s">
        <v>242</v>
      </c>
      <c r="G98" s="6" t="s">
        <v>243</v>
      </c>
      <c r="H98" s="6" t="s">
        <v>638</v>
      </c>
    </row>
    <row r="99" spans="1:8" ht="87" customHeight="1">
      <c r="A99" s="6" t="s">
        <v>639</v>
      </c>
      <c r="B99" s="6" t="s">
        <v>640</v>
      </c>
      <c r="C99" s="6" t="s">
        <v>641</v>
      </c>
      <c r="D99" s="6" t="s">
        <v>642</v>
      </c>
      <c r="E99" s="6" t="s">
        <v>111</v>
      </c>
      <c r="F99" s="6" t="s">
        <v>643</v>
      </c>
      <c r="G99" s="6" t="s">
        <v>644</v>
      </c>
      <c r="H99" s="6" t="s">
        <v>645</v>
      </c>
    </row>
    <row r="100" spans="1:8" ht="102" customHeight="1">
      <c r="A100" s="6" t="s">
        <v>646</v>
      </c>
      <c r="B100" s="6" t="s">
        <v>647</v>
      </c>
      <c r="C100" s="6" t="s">
        <v>648</v>
      </c>
      <c r="D100" s="6" t="s">
        <v>649</v>
      </c>
      <c r="E100" s="6" t="s">
        <v>111</v>
      </c>
      <c r="F100" s="6" t="s">
        <v>650</v>
      </c>
      <c r="G100" s="6" t="s">
        <v>645</v>
      </c>
      <c r="H100" s="6" t="s">
        <v>651</v>
      </c>
    </row>
    <row r="101" spans="1:8" ht="102" customHeight="1">
      <c r="A101" s="6" t="s">
        <v>652</v>
      </c>
      <c r="B101" s="6" t="s">
        <v>653</v>
      </c>
      <c r="C101" s="6" t="s">
        <v>654</v>
      </c>
      <c r="D101" s="6" t="s">
        <v>655</v>
      </c>
      <c r="E101" s="6" t="s">
        <v>111</v>
      </c>
      <c r="F101" s="6" t="s">
        <v>656</v>
      </c>
      <c r="G101" s="6" t="s">
        <v>657</v>
      </c>
      <c r="H101" s="6" t="s">
        <v>658</v>
      </c>
    </row>
    <row r="102" spans="1:8" ht="102" customHeight="1">
      <c r="A102" s="6" t="s">
        <v>659</v>
      </c>
      <c r="B102" s="6" t="s">
        <v>660</v>
      </c>
      <c r="C102" s="6" t="s">
        <v>661</v>
      </c>
      <c r="D102" s="6" t="s">
        <v>662</v>
      </c>
      <c r="E102" s="6" t="s">
        <v>111</v>
      </c>
      <c r="F102" s="6" t="s">
        <v>663</v>
      </c>
      <c r="G102" s="6" t="s">
        <v>664</v>
      </c>
      <c r="H102" s="6"/>
    </row>
    <row r="103" spans="1:8" ht="87" customHeight="1">
      <c r="A103" s="6" t="s">
        <v>665</v>
      </c>
      <c r="B103" s="6" t="s">
        <v>666</v>
      </c>
      <c r="C103" s="6" t="s">
        <v>667</v>
      </c>
      <c r="D103" s="6" t="s">
        <v>668</v>
      </c>
      <c r="E103" s="6" t="s">
        <v>111</v>
      </c>
      <c r="F103" s="6" t="s">
        <v>669</v>
      </c>
      <c r="G103" s="6" t="s">
        <v>670</v>
      </c>
      <c r="H103" s="6" t="s">
        <v>671</v>
      </c>
    </row>
    <row r="104" spans="1:8" ht="87" customHeight="1">
      <c r="A104" s="6" t="s">
        <v>672</v>
      </c>
      <c r="B104" s="6" t="s">
        <v>673</v>
      </c>
      <c r="C104" s="6" t="s">
        <v>674</v>
      </c>
      <c r="D104" s="6" t="s">
        <v>675</v>
      </c>
      <c r="E104" s="6" t="s">
        <v>111</v>
      </c>
      <c r="F104" s="6" t="s">
        <v>676</v>
      </c>
      <c r="G104" s="6" t="s">
        <v>677</v>
      </c>
      <c r="H104" s="6" t="s">
        <v>678</v>
      </c>
    </row>
    <row r="105" spans="1:8" ht="117" customHeight="1">
      <c r="A105" s="6" t="s">
        <v>679</v>
      </c>
      <c r="B105" s="6" t="s">
        <v>680</v>
      </c>
      <c r="C105" s="6" t="s">
        <v>681</v>
      </c>
      <c r="D105" s="6" t="s">
        <v>682</v>
      </c>
      <c r="E105" s="6" t="s">
        <v>111</v>
      </c>
      <c r="F105" s="6" t="s">
        <v>683</v>
      </c>
      <c r="G105" s="6" t="s">
        <v>684</v>
      </c>
      <c r="H105" s="6" t="s">
        <v>685</v>
      </c>
    </row>
    <row r="106" spans="1:8" ht="117" customHeight="1">
      <c r="A106" s="6" t="s">
        <v>686</v>
      </c>
      <c r="B106" s="6" t="s">
        <v>687</v>
      </c>
      <c r="C106" s="6" t="s">
        <v>688</v>
      </c>
      <c r="D106" s="6" t="s">
        <v>689</v>
      </c>
      <c r="E106" s="6" t="s">
        <v>111</v>
      </c>
      <c r="F106" s="6" t="s">
        <v>690</v>
      </c>
      <c r="G106" s="6" t="s">
        <v>691</v>
      </c>
      <c r="H106" s="6" t="s">
        <v>692</v>
      </c>
    </row>
    <row r="107" spans="1:8" ht="147" customHeight="1">
      <c r="A107" s="6" t="s">
        <v>693</v>
      </c>
      <c r="B107" s="6" t="s">
        <v>694</v>
      </c>
      <c r="C107" s="6" t="s">
        <v>695</v>
      </c>
      <c r="D107" s="6" t="s">
        <v>696</v>
      </c>
      <c r="E107" s="6" t="s">
        <v>111</v>
      </c>
      <c r="F107" s="6" t="s">
        <v>697</v>
      </c>
      <c r="G107" s="6" t="s">
        <v>698</v>
      </c>
      <c r="H107" s="6" t="s">
        <v>699</v>
      </c>
    </row>
    <row r="108" spans="1:8" ht="117" customHeight="1">
      <c r="A108" s="6" t="s">
        <v>700</v>
      </c>
      <c r="B108" s="6" t="s">
        <v>701</v>
      </c>
      <c r="C108" s="6" t="s">
        <v>702</v>
      </c>
      <c r="D108" s="6" t="s">
        <v>703</v>
      </c>
      <c r="E108" s="6" t="s">
        <v>111</v>
      </c>
      <c r="F108" s="6" t="s">
        <v>704</v>
      </c>
      <c r="G108" s="6" t="s">
        <v>705</v>
      </c>
      <c r="H108" s="6" t="s">
        <v>706</v>
      </c>
    </row>
    <row r="109" spans="1:8" ht="87" customHeight="1">
      <c r="A109" s="6" t="s">
        <v>707</v>
      </c>
      <c r="B109" s="6" t="s">
        <v>708</v>
      </c>
      <c r="C109" s="6" t="s">
        <v>709</v>
      </c>
      <c r="D109" s="6" t="s">
        <v>710</v>
      </c>
      <c r="E109" s="6" t="s">
        <v>111</v>
      </c>
      <c r="F109" s="6" t="s">
        <v>711</v>
      </c>
      <c r="G109" s="6" t="s">
        <v>712</v>
      </c>
      <c r="H109" s="6" t="s">
        <v>713</v>
      </c>
    </row>
  </sheetData>
  <mergeCells count="1">
    <mergeCell ref="B4: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Conversion</vt:lpstr>
      <vt:lpstr>Estate dates</vt:lpstr>
      <vt:lpstr>Property relief</vt:lpstr>
      <vt:lpstr>Rules</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Michal Nadrowski</cp:lastModifiedBy>
  <dcterms:modified xsi:type="dcterms:W3CDTF">2026-10-03T02:00:12Z</dcterms:modified>
</cp:coreProperties>
</file>