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dev\projects\RothIRAHub\rothirahub.com\roth-ira-illinois\"/>
    </mc:Choice>
  </mc:AlternateContent>
  <xr:revisionPtr revIDLastSave="0" documentId="13_ncr:1_{409F621C-D7A2-4167-A112-A49531D951EE}" xr6:coauthVersionLast="47" xr6:coauthVersionMax="47" xr10:uidLastSave="{00000000-0000-0000-0000-000000000000}"/>
  <bookViews>
    <workbookView xWindow="-110" yWindow="-110" windowWidth="38620" windowHeight="21100" xr2:uid="{00000000-000D-0000-FFFF-FFFF00000000}"/>
  </bookViews>
  <sheets>
    <sheet name="Read me" sheetId="1" r:id="rId1"/>
    <sheet name="Verified facts" sheetId="2" r:id="rId2"/>
    <sheet name="Roth vs pre-tax cost" sheetId="3" r:id="rId3"/>
    <sheet name="AGI cliff checker" sheetId="4" r:id="rId4"/>
    <sheet name="State comparison" sheetId="5" r:id="rId5"/>
  </sheets>
  <definedNames>
    <definedName name="_xlnm._FilterDatabase" localSheetId="1" hidden="1">'Verified facts'!$A$1:$I$147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4" l="1"/>
  <c r="C15" i="4"/>
  <c r="C17" i="4" s="1"/>
  <c r="C13" i="3"/>
  <c r="C11" i="3"/>
  <c r="C15" i="3" s="1"/>
  <c r="C22" i="4" l="1"/>
  <c r="C20" i="4"/>
  <c r="C21" i="4" s="1"/>
  <c r="C23" i="4"/>
  <c r="C24" i="4" l="1"/>
</calcChain>
</file>

<file path=xl/sharedStrings.xml><?xml version="1.0" encoding="utf-8"?>
<sst xmlns="http://schemas.openxmlformats.org/spreadsheetml/2006/main" count="1505" uniqueCount="978">
  <si>
    <t>The Roth IRA in Illinois</t>
  </si>
  <si>
    <t>A verified dataset of 146 facts · RothIRAHub · verified 2026-07-28</t>
  </si>
  <si>
    <t>What this is</t>
  </si>
  <si>
    <t>Every factual claim on rothirahub.com/roth-ira-illinois/ comes from the 146 rows on the 'Verified facts' sheet. Each row carries its controlling statute or guidance, a source URL, a verbatim quote, a confidence grade, and the verdict of an independent re-verification pass.</t>
  </si>
  <si>
    <t>Of 146 facts, 114 were confirmed on re-verification and 34 were corrected before publication. None were left unverifiable.</t>
  </si>
  <si>
    <t>The short version</t>
  </si>
  <si>
    <t>A Roth conversion costs $0 in Illinois. The statute names the transaction outright, there is no age gate, no dollar cap and no income phase-out, and no Illinois municipality — Chicago included — may tax income at all.</t>
  </si>
  <si>
    <t>Two things do cost money, and they are what the calculators here compute. Illinois charges 4.95% for choosing Roth over a deductible or pre-tax alternative, because Roth dollars stay inside federal AGI and Illinois taxes what is inside federal AGI. And a conversion raises federal AGI, which can trip three hard Illinois cliffs at $250,000 single / $500,000 joint.</t>
  </si>
  <si>
    <t>What is in this workbook</t>
  </si>
  <si>
    <t>Read me — this sheet.</t>
  </si>
  <si>
    <t>Verified facts — all 146 rows, filterable, with sources and verification verdicts.</t>
  </si>
  <si>
    <t>Roth vs pre-tax cost — live formulas. What choosing Roth costs you in Illinois.</t>
  </si>
  <si>
    <t>AGI cliff checker — live formulas. Whether a conversion trips the three cliffs, and what that costs.</t>
  </si>
  <si>
    <t>State comparison — how Illinois compares with every other state we have verified.</t>
  </si>
  <si>
    <t>Why there is no conversion calculator, and no estate-tax calculator</t>
  </si>
  <si>
    <t>A conversion costs $0 in Illinois at any amount and any age, so a conversion calculator would compute zero forever.</t>
  </si>
  <si>
    <t>The estate tax is deliberately NOT modelled. Illinois computes it off a federal credit table Congress repealed, and the Attorney General's calculation cannot be reproduced from that table alone — the estate-tax return itself directs filers to the Attorney General's own calculator. We state the AG's published figure for the one estate size we can cite and decline to generalise it. A spreadsheet that looked authoritative on this would be dishonest.</t>
  </si>
  <si>
    <t>How to read the confidence grades</t>
  </si>
  <si>
    <t>high — a primary source states it directly, and re-verification found no contradicting or superseding authority.</t>
  </si>
  <si>
    <t>medium — the source supports it but requires a short inference, or the authority is administrative guidance rather than a statute.</t>
  </si>
  <si>
    <t>low — Illinois has genuinely not answered. Flagged rather than guessed: whether the spouse's right to renounce reaches a Roth IRA passing by beneficiary designation, and Roth availability inside the Chicago teachers' plans, where no official source could be found either way.</t>
  </si>
  <si>
    <t>Corrections worth knowing about</t>
  </si>
  <si>
    <t>The 4.95% finding is a correction, not an original conclusion. Our own research first concluded Illinois was neutral between Roth and pre-tax. The verification pass worked the arithmetic on a $10,000 workplace deferral and found the two routes do not net to neutrality.</t>
  </si>
  <si>
    <t>We also expected the estate tax to be a hard cliff at $4,000,000 — it is a threshold with a steep phase-in — and had recorded Illinois as the first state to launch an auto-IRA, when Oregon was first.</t>
  </si>
  <si>
    <t>Not advice</t>
  </si>
  <si>
    <t>This workbook describes rules and does arithmetic on figures you enter. It is not tax or legal advice and it does not analyse your situation.</t>
  </si>
  <si>
    <t>Found an error?</t>
  </si>
  <si>
    <t>rothirahub.com/about/contact/ — corrections are logged publicly at rothirahub.com/about/corrections/.</t>
  </si>
  <si>
    <t>Live page (kept current)</t>
  </si>
  <si>
    <t>https://www.rothirahub.com/roth-ira-illinois/</t>
  </si>
  <si>
    <t>Copyright &amp; reuse</t>
  </si>
  <si>
    <t>© 2026 Certified SysAdmin LLC d/b/a RothIRAHub. All rights reserved.</t>
  </si>
  <si>
    <t>Reuse welcome: quote or republish this data with attribution to RothIRAHub and a link to https://www.rothirahub.com/roth-ira-illinois/. Please don't strip the authority, source or verification columns — they are what makes it checkable.</t>
  </si>
  <si>
    <t>Terms: rothirahub.com/about/terms-of-service/ · Editorial standards: rothirahub.com/about/editorial-guidelines/ · Disclaimer: rothirahub.com/about/disclaimer/</t>
  </si>
  <si>
    <t>Domain</t>
  </si>
  <si>
    <t>Topic</t>
  </si>
  <si>
    <t>The answer</t>
  </si>
  <si>
    <t>Detail</t>
  </si>
  <si>
    <t>Authority</t>
  </si>
  <si>
    <t>Source</t>
  </si>
  <si>
    <t>Verbatim quote</t>
  </si>
  <si>
    <t>Confidence</t>
  </si>
  <si>
    <t>Re-verification</t>
  </si>
  <si>
    <t>conversion-tax</t>
  </si>
  <si>
    <t>conversion-subtractable-il</t>
  </si>
  <si>
    <t>Yes — expressly. 35 ILCS 5/203(a)(2)(W) is a Roth-conversion-specific subtraction; IL tax on a traditional-IRA-to-Roth conversion is $0</t>
  </si>
  <si>
    <t>Keep the detail as written EXCEPT rewrite the closing SCOPE CAVEAT as follows: '(W) by its terms covers conversion "from a regular IRA to a Roth IRA." A direct 401(k)/403(b)-to-Roth-IRA rollover, or an in-plan Roth rollover, is not literally "from a regular IRA," and the Illinois answer for those transactions rests on construction rather than express text. The federal command to include the amount comes from IRC Sec 408A(d)(3)(A) (plan-to-Roth-IRA) and IRC Sec 402A(c)(4)(A) (in-plan), each of which operates "Notwithstanding sections 402(c), 403(b)(8), and 457(e)(16)" — and 35 ILCS 5/203(a)(2)(F) enumerates Sec 402(a), 402(c), 403(a), 403(b), 406(a), 407(a) and 408, not Sec 402A and not Sec 408A. The sound reading is that the amount is nonetheless "included in such total pursuant to" Sec 402(a) (or Sec 403(a)/(b)), which is the provision that makes a plan distribution taxable in the first place, and IDOR corroborates the outcome directly by listing "a qualified employee benefit plan including 401(k) plans reported on your U.S. 1040 or 1040-SR, Line 5b" as subtractable on IL-1040 Line 5. So both routes reach $0 Illinois tax, but only the traditional-IRA-to-Roth conversion is covered by express statutory text; the plan-source rollover rests on (F) plus Pub 120, and no Illinois ruling, GIL or administrative rule addresses it.'</t>
  </si>
  <si>
    <t>35 ILCS 5/203(a)(2)(W); corroborated by IDOR Pub 120 (R-12/25), IDOR Taxpayer Answer Center answer.99, CGFA Illinois Tax Handbook for Legislators 2026 item 16</t>
  </si>
  <si>
    <t>https://uscode.house.gov/view.xhtml?req=granuleid:USC-prelim-title26-section402A&amp;num=0&amp;edition=prelim</t>
  </si>
  <si>
    <t>Notwithstanding sections 402(c), 403(b)(8), and 457(e)(16), in the case of any distribution to which this paragraph applies- (i) there shall be included in gross income any amount which would be includible were it not part of a qualified rollover contribution,</t>
  </si>
  <si>
    <t>high</t>
  </si>
  <si>
    <t>corrected</t>
  </si>
  <si>
    <t>conversion-guidance-names-conversions</t>
  </si>
  <si>
    <t>Yes — Illinois DOR guidance addresses Roth conversions BY NAME in two separate places in Pub 120</t>
  </si>
  <si>
    <t>The brief asked whether any Illinois DOR guidance addresses conversions specifically, and whether we are standing on an express statement or an inference. Answer: an express statement, in guidance as well as in statute. IDOR Publication 120 'Retirement Income' (PUB-120 R-12/25, current revision December 2025) names conversions twice. First, in the list of what may be subtracted on IL-1040 Line 5: 'an Individual Retirement Account (IRA) (including amounts rolled over to a Roth IRA) or a self-employed retirement (SEP) plan reported on your U.S. 1040 or 1040-SR, Line 4b.' Second, in the required-attachments list, where 'converting a traditional IRA to a Roth IRA' is enumerated as one of the subtractions supported by attaching federal 1040 pages 1 and 2. IDOR's Taxpayer Answer Center answer.99 ('Does Illinois tax my pension, social security, or retirement income?') independently lists 'a traditional IRA that has been converted to a Roth IRA' as income Illinois does not tax. WHAT DOES NOT EXIST: I found no Illinois General Information Letter, Private Letter Ruling, or 86 Ill. Adm. Code provision addressing Roth conversions by name. That gap is immaterial here because the statute itself names them — a stronger footing than any administrative ruling. NOTE ON WEIGHT: IDOR publications carry a standing disclaimer that 'The contents of this publication are informational only and do not take the place of statutes, rules, and court decisions.' So 35 ILCS 5/203(a)(2)(W) should be the lead citation and Pub 120 the corroboration, not the reverse.</t>
  </si>
  <si>
    <t>IDOR Publication 120, Retirement Income (PUB-120 R-12/25), p.2 and p.3</t>
  </si>
  <si>
    <t>https://tax.illinois.gov/content/dam/soi/en/web/tax/research/publications/pubs/documents/pub-120.pdf</t>
  </si>
  <si>
    <t>► an Individual Retirement Account (IRA) (including amounts rolled over to a Roth IRA) or a self-employed retirement (SEP) plan reported on your U.S. 1040 or 1040-SR, Line 4b.</t>
  </si>
  <si>
    <t>confirmed</t>
  </si>
  <si>
    <t>taxes-qualified-withdrawals</t>
  </si>
  <si>
    <t>No. Illinois does not tax qualified Roth IRA withdrawals — they never enter the Illinois base at all</t>
  </si>
  <si>
    <t>Illinois reaches the answer by conformity, not by legislating an exemption. 35 ILCS 5/203(a)(1): 'In the case of an individual, base income means an amount equal to the taxpayer's adjusted gross income for the taxable year as modified by paragraph (2).' A qualified Roth IRA distribution is excluded from federal gross income under IRC §408A(d)(1), so it never appears in federal AGI, so it never enters Illinois base income. Nothing needs to be subtracted — there is nothing there to subtract, and no Illinois addition modification puts it back. I searched the entire additions block of §203(a)(2) (subparagraphs (A) through (D-26), 20,178 characters) for 'pension', 'retirement', '402', '408', '72(t)', 'premature', 'early distribution' and 'penalty': zero hits. The conformity mechanism is constitutionally sanctioned — Ill. Const. art. IX, §3(b) authorizes laws imposing income taxes to 'adopt by reference provisions of the laws and regulations of the United States, as they then exist or thereafter may be changed, for the purpose of arriving at the amount of income upon which the tax is imposed.' Belt and braces: even if a Roth distribution were partly includible federally (a non-qualified distribution), the amount would be subtractable — see the early-withdrawal cell. So Illinois taxes neither a qualified nor a non-qualified Roth distribution.</t>
  </si>
  <si>
    <t>35 ILCS 5/203(a)(1); Ill. Const. art. IX, §3(b); IRC §408A(d)(1)</t>
  </si>
  <si>
    <t>https://www.ilga.gov/documents/legislation/ilcs/documents/003500050K203.htm</t>
  </si>
  <si>
    <t>(1) In general. In the case of an individual, base income means an amount equal to the taxpayer's adjusted gross income for the taxable year as modified by paragraph (2).</t>
  </si>
  <si>
    <t>conversion-no-spread-or-recapture</t>
  </si>
  <si>
    <t>Conversion is added via federal AGI then fully subtracted on IL-1040 Line 5; no Illinois spread, no recapture</t>
  </si>
  <si>
    <t>There is no Illinois-specific spread, deferral election, or recapture rule for conversions. The subtraction at 35 ILCS 5/203(a)(2)(W) removes 'all amounts included in the taxpayer's federal gross income in the taxable year' from the conversion — a full, same-year, one-step subtraction. Because Illinois starts from federal AGI, any federal timing rule flows through automatically: when the 1998 four-year federal income-spread election applied, Illinois picked it up through AGI without needing its own provision, and (W) simply subtracted whatever federal AGI carried in each of those years. No current federal spread exists, so a 2026 conversion is a single-year event both federally and for Illinois. There is also no recapture if the taxpayer later moves out of Illinois, unwinds, or takes a non-qualified distribution — Illinois has no clawback provision for amounts previously subtracted under (W), and none appears anywhere in the §203(a)(2) additions list. Practical filing mechanics: the taxable conversion appears on federal 1040 Line 4b, flows into IL-1040 Line 1 as part of federal AGI, and is subtracted on IL-1040 Line 5. Attach federal 1040 pages 1 and 2 per Pub 120; attach Form 1099-R if federal Lines 4b/5b/6b do not clearly identify the retirement income being reported on Line 5.</t>
  </si>
  <si>
    <t>35 ILCS 5/203(a)(2)(W); IDOR Pub 120 (R-12/25); IDOR 2025 Schedule M Instructions (R-12/25)</t>
  </si>
  <si>
    <t>Note: The following should be reported on Schedule M: • Retirement payments to retired partners reported on your U.S. 1040 or 1040-SR, Schedule 1, Line 5, and • Your share of the income received from a partnership, S corporation, trust, or estate for retirement payments to retired partners</t>
  </si>
  <si>
    <t>retirement-income-exclusion-scope</t>
  </si>
  <si>
    <t>Uncapped subtraction on IL-1040 Line 5 for all federally taxed retirement-plan and IRA income; conversions included</t>
  </si>
  <si>
    <t>Illinois's retirement-income relief is a subtraction of the actual amount, claimed on IL-1040 Line 5, not an allowance capped at a dollar figure. 35 ILCS 5/203(a)(2)(F) subtracts 'all amounts included in such total pursuant to the provisions of Sections 402(a), 402(c), 403(a), 403(b), 406(a), 407(a), and 408 of the Internal Revenue Code, or included in such total as distributions under the provisions of any retirement or disability plan for employees of any governmental agency or unit, or retirement payments to retired partners.' Pub 120 enumerates the covered categories: qualified employee benefit plans including 401(k) (federal Line 5b); railroad retirement (Lines 5b, 6b); IRAs including amounts rolled over to a Roth IRA, and SEPs (Line 4b); Social Security (Line 6b); government retirement and government disability plans including military (Line 1z); state/local §457 deferred compensation (Line 1z or 5b); capital gains on employer securities from a lump-sum distribution attributable to net unrealized appreciation (Line 7a); group term life premiums paid by a qualified or government retirement plan (Line 1z); interest on redemption of U.S. retirement bonds (Line 2b). KEY LIMIT: only the FEDERALLY TAXED PORTION is subtractable, 'not the gross amount' — so a distribution carrying nondeductible basis is subtracted only to the extent federally includible, which is the correct result. WHAT IS EXCLUDED FROM THE SUBTRACTION: income not from a qualified employee benefit plan, including third-party sick pay and non-government deferred compensation and disability plans; and ordinary income from a qualified plan for which the taxpayer elected 10-year averaging on federal Form 4972. STACKING: because this is a subtraction of actual amounts rather than a shared allowance, pension income, IRA income, Social Security and a Roth conversion all subtract in full in the same year without competing for a common cap. PER-SPOUSE: no allocation issue on a joint return — each spouse's qualifying amounts subtract in full.</t>
  </si>
  <si>
    <t>35 ILCS 5/203(a)(2)(F); IDOR Pub 120 (R-12/25); 2025 IL-1040 Instructions, Line 5</t>
  </si>
  <si>
    <t>You may subtract the amount of any federally taxed portion (not the gross amount) included in your Form IL-1040, Line 1 that you received from</t>
  </si>
  <si>
    <t>retirement-exclusion-dollar-cap</t>
  </si>
  <si>
    <t>No dollar cap — uncapped and unlimited, Pennsylvania-shaped rather than New York-shaped</t>
  </si>
  <si>
    <t>The brief asked which shape Illinois has: Pennsylvania's uncapped all-or-nothing exclusion or New York's $20,000 window. Illinois is the uncapped shape, and unlike Pennsylvania it is not all-or-nothing either — it is a straight subtraction of whatever federally taxed retirement amount the taxpayer has, with no ceiling. Neither 35 ILCS 5/203(a)(2)(F) nor (W) contains any dollar figure, threshold, or limitation; both are drafted as 'all amounts included in such total.' The 2025 IL-1040 Instructions for Line 5 and Pub 120 (R-12/25) likewise state no cap, and IL-1040 Line 5 has no maximum. Consequence for conversion planning: a $50,000 conversion and a $2,000,000 conversion both attract $0 Illinois tax on the conversion income. This is the single biggest practical contrast with New York, where only the first $20,000 escapes and only for taxpayers 59½+. One genuine caveat that is NOT a cap on the subtraction but does bite at high income: the federal-AGI cliff at $250,000/$500,000 that disallows the Illinois personal exemption and two credits — see cell agi-cliff-collateral-cost.</t>
  </si>
  <si>
    <t>35 ILCS 5/203(a)(2)(F) and (W); IDOR Pub 120 (R-12/25)</t>
  </si>
  <si>
    <t>(F) An amount equal to all amounts included in such total pursuant to the provisions of Sections 402(a), 402(c), 403(a), 403(b), 406(a), 407(a), and 408 of the Internal Revenue Code, or included in such total as distributions under the provisions of any retirement or disability plan for employees of any governmental agency or unit, or retirement payments to retired partners, which payments are excluded in computing net earnings from self employment by Section 1402 of the Internal Revenue Code and regulations adopted pursuant thereto;</t>
  </si>
  <si>
    <t>retirement-exclusion-age-gate</t>
  </si>
  <si>
    <t>No age gate at any age — the subtraction has no 59½, 55, 62 or 65 threshold, and no mid-year-birthday problem</t>
  </si>
  <si>
    <t>Neither 35 ILCS 5/203(a)(2)(F) nor (W) contains any age condition, separation-from-service condition, or retirement condition. This is a first-class sourced negative, and IDOR states it affirmatively rather than leaving it to inference: Pub 120 (R-12/25) says flatly 'You may include early distributions from qualified plans and IRAs.' Because there is no qualifying age, the brief's question about what happens in the year you turn the qualifying age mid-year does not arise — there is no proration, no partial-year allocation, and no birthday test anywhere in the Illinois mechanism. Contrast the peer states in this series: Mississippi conditions its exemption on separation from service plus qualifying age; New York gates its $20,000 exclusion on being 59½ or older; Illinois gates nothing. Practical effect: a 40-year-old Illinois resident taking a $30,000 early traditional-IRA distribution owes federal tax plus the federal §72(t) 10% penalty, and $0 Illinois income tax. The age-65 relevance in Illinois runs the other way entirely — age 65 buys an ADDITIONAL $1,000 personal exemption under 35 ILCS 5/204, it is not a precondition for the retirement subtraction.</t>
  </si>
  <si>
    <t>IDOR Publication 120, Retirement Income (PUB-120 R-12/25), p.2; 35 ILCS 5/203(a)(2)(F), (W)</t>
  </si>
  <si>
    <t>You may include early distributions from qualified plans and IRAs.</t>
  </si>
  <si>
    <t>nonqualified-early-roth-distribution</t>
  </si>
  <si>
    <t>Not Illinois-taxable. Non-qualified Roth earnings are federally includible IRA income and are subtractable — no PA-style cost recovery</t>
  </si>
  <si>
    <t>The brief flagged this as the Pennsylvania-analogue trap and warned against assuming symmetry. Illinois is NOT symmetric with Pennsylvania here, and the mechanism is exactly as the brief predicted. Pennsylvania taxes non-qualified Roth earnings taken before 59½ under a cost-recovery method. Illinois does not, because the Illinois subtraction is keyed to federal includibility from a retirement plan rather than to qualification status or age. A non-qualified Roth IRA distribution's taxable earnings portion is includible in federal gross income under IRC §408A(d) operating through §408(d), reported on federal 1040 Line 4b — and 35 ILCS 5/203(a)(2)(F) subtracts amounts included 'pursuant to the provisions of ... 408 of the Internal Revenue Code.' Pub 120 confirms both halves independently: it lists IRA income on federal Line 4b as subtractable, and it states 'You may include early distributions from qualified plans and IRAs.' Illinois also has no cost-recovery ordering rule of its own — the federal ordering rules (contributions, then converted amounts FIFO, then earnings) determine the includible amount, and Illinois subtracts whatever that is. CONFIDENCE NOTE, stated honestly: high that Illinois does not tax an early/non-qualified Roth distribution, because Pub 120 expressly covers IRA income on Line 4b and expressly covers early distributions. Slightly lower than certainty on the narrow point that IDOR would characterise Roth-specific earnings as within (F)'s §408 reference, because no Illinois source uses the phrase 'non-qualified Roth distribution' — but §408A(a) treats a Roth IRA in the same manner as an individual retirement plan except as otherwise provided, and IDOR's answer.99 lists IRAs generally, so the characterisation is not seriously in doubt.</t>
  </si>
  <si>
    <t>35 ILCS 5/203(a)(2)(F) (via IRC §408); IDOR Pub 120 (R-12/25); IRC §408A(a), (d)</t>
  </si>
  <si>
    <t>state-early-withdrawal-penalty</t>
  </si>
  <si>
    <t>None. Illinois imposes no state-level early-withdrawal penalty — no analogue to California's 2.5%</t>
  </si>
  <si>
    <t>Sourced negative, verified three ways. (1) STATUTORY RATE: 35 ILCS 5/201(b)(5.4) imposes a single tax of 4.95% of net income and nothing else on individuals. The only other rate provision touching individuals, subsection (d-1), is a rate REDUCTION for foreign insurers, irrelevant to individuals; subsections (c) and (d) are the Personal Property Tax Replacement Income Tax applying to corporations, partnerships and trusts, not individuals. There is no additive penalty tax anywhere in §201. (2) NO ADDBACK: I searched the entire additions block of 35 ILCS 5/203(a)(2), subparagraphs (A) through (D-26), for '72(t)', 'premature', 'early distribution', '10%' and 'penalty' — zero hits. Illinois does not add back the federal §72(t) penalty, does not impose its own percentage penalty, and does not add back the distribution itself. (3) NO FORM LINE: IL-1040 has no line for an early-distribution penalty; its only penalty line, Line 34, is the late-payment penalty for underpayment of estimated tax computed on Form IL-2210, which is unrelated. Contrast California, which imposes an additional 2.5% state penalty under R&amp;TC §17085(c) mirroring federal §72(t). Illinois has no counterpart. Net result for an Illinois resident taking a non-qualified early Roth or traditional distribution: federal tax plus federal 10% §72(t) penalty where applicable, and $0 Illinois tax and $0 Illinois penalty.</t>
  </si>
  <si>
    <t>35 ILCS 5/201(b)(5.4); absence of any early-distribution addback in 35 ILCS 5/203(a)(2)(A)–(D-26); 2025 IL-1040 (no penalty line)</t>
  </si>
  <si>
    <t>https://www.ilga.gov/documents/legislation/ilcs/documents/003500050K201.htm</t>
  </si>
  <si>
    <t>(5.4) In the case of an individual, trust, or estate, for taxable years beginning on or after July 1, 2017, an amount equal to 4.95% of the taxpayer's net income for the taxable year.</t>
  </si>
  <si>
    <t>brackets-and-rates-2026</t>
  </si>
  <si>
    <t>Flat 4.95% on net income for 2026 — no brackets, no graduation, no high-income recapture or supplemental rate</t>
  </si>
  <si>
    <t>Keep the detail as written with three fixes. (1) Replace the amending-act sentence with: 'Sec 201 carries amendments through P.A. 104-453, eff. 12-12-25 (full source line: P.A. 103-9; 103-396; 103-595; 103-605; 104-453), none of which touched the individual rate. NO 2025-2026 RATE CHANGE WAS ENACTED.' (2) Replace the exemption parenthetical with the accurate quote: '2026 PERSONAL EXEMPTION: $2,925 per taxpayer, spouse and dependent, indexed annually under 35 ILCS 5/204(b)(7) and (d-5). CGFA Illinois Tax Handbook for Legislators 2026, p.71: "A personal exemption applies to each taxpayer, spouse, and dependent. Its amount is adjusted annually for inflation. It was $2,775 in 2024 and $2,850 in 2025; it is $2,925 in 2026." Independently confirmed by IDOR Informational Bulletin FY 2026-15: "The personal exemption amount for tax year 2026 will increase to $2,925." Plus an additional $1,000 for each of the taxpayer and spouse who is 65+ or blind under 35 ILCS 5/204(d).' (3) Change 'there is no later paragraph' to 'there is no later individual-rate paragraph — Sec 201(b)(6) through (14) all read "In the case of a corporation".'</t>
  </si>
  <si>
    <t>35 ILCS 5/201(b)(5.4); 35 ILCS 5/204; CGFA Illinois Tax Handbook for Legislators 2026 (Dec. 2025), p.71; 2025 IL-1040 Instructions</t>
  </si>
  <si>
    <t>https://ilga.gov/commission/lru/TaxHandbook2026.pdf</t>
  </si>
  <si>
    <t>A personal exemption applies to each taxpayer, spouse, and dependent.  Its amount is adjusted annually for inflation.  It was $2,775 in 2024 and $2,850 in 2025; it is $2,925 in 2026.</t>
  </si>
  <si>
    <t>agi-cliff-collateral-cost</t>
  </si>
  <si>
    <t>WATCH THIS: a conversion inflates federal AGI and can trip Illinois's $250K/$500K cliff, killing the exemption plus two credits</t>
  </si>
  <si>
    <t>THE ONE REAL ILLINOIS COST OF A CONVERSION, AND OUR CALCULATORS DO NOT MODEL IT. Illinois disallows the personal exemption allowance and two credits above a hard federal-AGI threshold — and the test is keyed to ADJUSTED GROSS INCOME, not to Illinois base income. A Roth conversion is fully subtracted from Illinois base income under §203(a)(2)(W), but it still sits in federal AGI, so it still counts toward the cliff. 35 ILCS 5/204(g): 'Notwithstanding any other provision of law, for taxable years beginning on or after January 1, 2017, no taxpayer may claim an exemption under this Section if the taxpayer's adjusted gross income for the taxable year exceeds (i) $500,000, in the case of spouses filing a joint federal tax return or (ii) $250,000, in the case of all other taxpayers.' The 2025 IL-1040 Instructions restate it in plain terms as a federal-AGI test: 'If your federal filing status is married filing jointly and your federal AGI is greater than $500,000, you are not entitled to an exemption allowance on Line 10. Enter "zero" on Line 10.' The same AGI thresholds independently disallow the Illinois Property Tax Credit (5% of qualifying property tax) and the K-12 Education Expense Credit (max $750) per Schedule ICR Instructions (R-12/25). WHAT IT COSTS: for 2026, losing the exemption costs 4.95% × $2,925 per exemption (~$145 each), so an MFJ couple 65+ with two exemptions plus two age add-ons loses roughly $390; add a forfeited property tax credit (commonly several hundred dollars on a Chicago-area bill) and a forfeited $750 education credit, and a bad case runs well over $1,000. THIS IS A CLIFF, NOT A PHASE-OUT — one dollar of AGI over the line forfeits the whole amount, which makes it exactly the kind of thing conversion sizing should respect. RECOMMENDED ACTION: the calculators' rate: 0.000 for IL is correct and should stay, but the 'Illinois state tax = $0' framing needs a caveat, and ideally a warning when a modeled conversion pushes AGI across $250,000/$500,000.</t>
  </si>
  <si>
    <t>35 ILCS 5/204(g); 2025 IL-1040 Instructions, Line 10 'Income Exceptions'; 2025 IL-1040 Schedule ICR Instructions (R-12/25)</t>
  </si>
  <si>
    <t>https://www.ilga.gov/documents/legislation/ilcs/documents/003500050K204.htm</t>
  </si>
  <si>
    <t>(g) Notwithstanding any other provision of law, for taxable years beginning on or after January 1, 2017, no taxpayer may claim an exemption under this Section if the taxpayer's adjusted gross income for the taxable year exceeds (i) $500,000, in the case of spouses filing a joint federal tax return or (ii) $250,000, in the case of all other taxpayers.</t>
  </si>
  <si>
    <t>local-income-tax</t>
  </si>
  <si>
    <t>Zero. No Illinois municipality, county or school district can tax income — home-rule units are constitutionally barred absent General Assembly authorisation</t>
  </si>
  <si>
    <t>The clean strong negative the brief hoped for, and the authority is CONSTITUTIONAL, not merely an absence of enabling legislation. Ill. Const. art. VII, §6(e): 'A home rule unit shall have only the power that the General Assembly may provide by law (1) to punish by imprisonment for more than six months or (2) to license for revenue or impose taxes upon or measured by income or earnings or upon occupations.' This is a carve-out from the otherwise sweeping home-rule taxing power in §6(a). The structural point: §6(a) lets a home-rule unit 'exercise any power and perform any function pertaining to its government and affairs including ... to tax', but §6(e) pulls income and earnings taxes back out and makes them available only if the General Assembly affirmatively grants the power. The General Assembly has never granted it. CGFA, the General Assembly's own fiscal research agency, states the rule directly: 'The Constitution specifically prohibits home-rule units from licensing for revenue, or imposing taxes on income or occupations, unless authorized by statute.' Non-home-rule units are in an even weaker position, holding only powers the General Assembly expressly confers, and it has conferred no income-tax power on them either. Ill. Const. art. IX, §3(a) reinforces the state-level monopoly by capping the State itself at one individual income tax at any one time. NET EFFECT FOR CONVERSIONS: an Illinois resident's Roth conversion faces exactly one jurisdiction's income tax — the State's — and the State subtracts it out. The series contrast is stark: New York City takes up to 3.876% of an entire conversion from a resident; Pennsylvania has roughly 2,500 local taxing jurisdictions, none of which can reach one; Illinois localities cannot reach one and are constitutionally barred from ever trying without Springfield's permission.</t>
  </si>
  <si>
    <t>Ill. Const. art. VII, §6(e); Ill. Const. art. IX, §3(a)</t>
  </si>
  <si>
    <t>https://www.ilga.gov/commission/lrb/con7.htm</t>
  </si>
  <si>
    <t>(e) A home rule unit shall have only the power that the General Assembly may provide by law (1) to punish by imprisonment for more than six months or (2) to license for revenue or impose taxes upon or measured by income or earnings or upon occupations.</t>
  </si>
  <si>
    <t>local-income-tax-chicago</t>
  </si>
  <si>
    <t>Chicago levies no income, earnings, wage or payroll tax — its own official Tax List carries no such tax</t>
  </si>
  <si>
    <t>Keep the constitutional analysis as written (Chicago is a home-rule unit and is squarely inside the Ill. Const. art. VII, Sec 6(e) prohibition on taxes 'upon or measured by income or earnings', which the General Assembly has never lifted). REPLACE the enumerated 20-tax list with the negative, verified today: the City of Chicago Department of Finance Tax List — the City's own enumeration of every tax its Department of Finance administers, currently 28 entries running from the Amusement Tax to the Vehicle Fuel Tax — contains no income tax, no earnings tax, no wage tax and no payroll tax. UPDATE THE URL to https://www.chicago.gov/city/en/depts/fin/supp_info/revenue/tax_list.html (the older /provdrs/tax_division/svcs/ path now 404s). Keep the head-tax historical note and the practical upshot: a Chicago resident converting $500,000 pays $0 to the City and $0 to the State on the conversion income, where a New York City resident pays the NYC resident income tax on the full amount on top of New York State tax.</t>
  </si>
  <si>
    <t>Ill. Const. art. VII, §6(e); CGFA Illinois Tax Handbook for Legislators 2026 (Dec. 2025), p.3; City of Chicago Dept. of Finance Tax List</t>
  </si>
  <si>
    <t>https://www.chicago.gov/city/en/depts/fin/supp_info/revenue/tax_list.html</t>
  </si>
  <si>
    <t>Amusement Tax - (7510, 7510W, 7510S)|Applies to owners, managers, or operators of amusements or of venues where amusements are being held, resellers of tickets for amusements, primary sports licensees engaged in sports wagering, and social media businesses.</t>
  </si>
  <si>
    <t>constitutional-flat-rate-requirement</t>
  </si>
  <si>
    <t>Ill. Const. art. IX, §3(a): 'A tax on or measured by income shall be at a non-graduated rate'</t>
  </si>
  <si>
    <t>Illinois's constitutional archetype is a direct textual command that any income tax be flat — distinct from every other state in this series. The operative text, Ill. Const. art. IX, §3(a): 'A tax on or measured by income shall be at a non-graduated rate. At any one time there may be no more than one such tax imposed by the State for State purposes on individuals and one such tax so imposed on corporations. In any such tax imposed upon corporations the rate shall not exceed the rate imposed on individuals by more than a ratio of 8 to 5.' Three separate constraints are packed in: rates must be non-graduated; the State gets only one individual income tax and one corporate income tax at a time; and the corporate rate is capped at 1.6× the individual rate. Subsection (b) supplies the conformity authority that makes the federal-AGI starting point constitutional: 'Laws imposing taxes on or measured by income may adopt by reference provisions of the laws and regulations of the United States, as they then exist or thereafter may be changed, for the purpose of arriving at the amount of income upon which the tax is imposed.' HOW ILLINOIS DIFFERS FROM ITS PEERS: Florida caps any income tax at the federal creditable amount; Texas prohibits a personal income tax outright; Pennsylvania's uniformity clause contains no express reference to graduation and was construed by its courts to forbid it; Illinois's says 'non-graduated rate' in so many words, and — uniquely — that requirement was put directly to the electorate in 2020 and upheld by them (separate cell). The current 4.95% flat rate at 35 ILCS 5/201(b)(5.4) is what this clause compels.</t>
  </si>
  <si>
    <t>Ill. Const. art. IX, §3(a) and §3(b)</t>
  </si>
  <si>
    <t>https://www.ilga.gov/commission/lrb/con9.htm</t>
  </si>
  <si>
    <t>(a) A tax on or measured by income shall be at a non-graduated rate. At any one time there may be no more than one such tax imposed by the State for State purposes on individuals and one such tax so imposed on corporations. In any such tax imposed upon corporations the rate shall not exceed the rate imposed on individuals by more than a ratio of 8 to 5.</t>
  </si>
  <si>
    <t>graduated-tax-ballot-measure-2020</t>
  </si>
  <si>
    <t>FAILED 3 Nov 2020. Yes 2,683,490 (46.73% of votes on the question) / No 3,059,411 (53.27%); needed three-fifths of votes on the question OR a majority of all ballots cast, and cleared neither — the non-graduated-rate requirement stands</t>
  </si>
  <si>
    <t>Keep the detail exactly as written. It already states the art. XIV Sec 2(b) dual threshold correctly, gives both target numbers (3,445,741 and 3,043,270) and both shortfalls, and every figure re-derives from the official canvass. Only the value string needed fixing.</t>
  </si>
  <si>
    <t>Illinois State Board of Elections, Official Vote, General Election November 3, 2020, Constitutional Amendment Proposal pp.1-4; Ill. Const. art. XIV, §2(b); Ill. Const. art. IX, §3(a)</t>
  </si>
  <si>
    <t>https://www.ilga.gov/commission/lrb/con14.htm</t>
  </si>
  <si>
    <t>A proposed amendment shall become effective as the
amendment provides if approved by either three-fifths of
those voting on the question or a majority of those voting in
the election.</t>
  </si>
  <si>
    <t>traditional-ira-deduction-flows-through</t>
  </si>
  <si>
    <t>Confirmed — a federally deducted traditional IRA contribution is already outside the Illinois base; Illinois legislates no deduction</t>
  </si>
  <si>
    <t>Hypothesis link 1 HOLDS. Because 35 ILCS 5/203(a)(1) defines base income as 'the taxpayer's adjusted gross income for the taxable year as modified by paragraph (2)', and a deductible traditional IRA contribution is an above-the-line deduction that reduces federal AGI under IRC §219 and §62(a)(7), the contribution has already reduced the Illinois starting figure before Illinois does anything. Illinois grants the deduction by conformity without ever legislating one — there is no Illinois IRA-contribution deduction provision, and none is needed. The load-bearing verification is the ABSENCE of an addback: I searched the entire additions block of 35 ILCS 5/203(a)(2), subparagraphs (A) through (D-26) (20,178 characters, current through P.A. 104-468 eff. 6-16-26), for 'pension', 'retirement', '402', '408', 'IRA' and 'penalty' — zero hits. Nothing puts a federally deducted IRA contribution back into Illinois income. The CGFA handbook's plain-language summary of the base confirms the same starting point: 'Rate and base: 4.95% on the taxpayer's base income, defined as federal adjusted gross income with the modifications below.' NON-DEDUCTIBLE CONTRIBUTIONS: conversely, a taxpayer whose traditional IRA contribution is NOT federally deductible (income too high with workplace coverage) gets no Illinois deduction either — Illinois has no standalone contribution deduction to fall back on. State this as mechanics only; it does not alter the federal calculation in any way.</t>
  </si>
  <si>
    <t>35 ILCS 5/203(a)(1); absence of any retirement-contribution addback in 35 ILCS 5/203(a)(2)(A)–(D-26); IRC §219, §62(a)(7)</t>
  </si>
  <si>
    <t>(2) Modifications. The adjusted gross income referred to in paragraph (1) shall be modified by adding thereto the sum of the following amounts:</t>
  </si>
  <si>
    <t>elective-deferral-flows-through</t>
  </si>
  <si>
    <t>Confirmed — 401(k)/403(b)/457 elective deferrals are excluded from federal wages, therefore excluded from Illinois income</t>
  </si>
  <si>
    <t>Hypothesis link 2 HOLDS, by the same conformity route. An elective deferral to a 401(k), 403(b) or governmental 457(b) is excluded from federal gross wages under IRC §402(e)(3), §403(b)(1) and §457(a) respectively, so it never appears in Box 1 of the W-2 and never enters federal AGI. Since 35 ILCS 5/203(a)(1) starts from federal AGI, the deferral is outside the Illinois base automatically, and no Illinois addback exists to pull it back in — verified by the same zero-hit search across the full §203(a)(2) additions block. Illinois therefore grants full state-level pre-tax treatment to workplace-plan deferrals without any Illinois provision doing the work. THE OTHER END ALSO CLEARS: Pub 120 (R-12/25) confirms that the eventual distributions come out untaxed too, listing as subtractable 'a qualified employee benefit plan including 401(k) plans reported on your U.S. 1040 or 1040-SR, Line 5b' and 'a state or local governmental deferred compensation plan paid under IRC Section 457 and reported on your U.S. 1040 or 1040-SR, Line 1z or 5b.' Pub 120 adds a definitional gloss worth noting: 'A qualified employee benefit plan is defined in Internal Revenue Code (IRC) Sections 402 through 408.' ONE LIMIT: Pub 120 expressly excludes from the subtraction 'deferred compensation and disability plans that are not government plans' — so a private-employer NONqualified deferred comp plan (a top-hat 409A plan) is taxable to Illinois on distribution, even though a governmental 457 plan is not. That is a real trap for high earners and is the main place the Illinois exemption stops short. Mechanics only, not a recommendation.</t>
  </si>
  <si>
    <t>35 ILCS 5/203(a)(1); IDOR Pub 120 (R-12/25); IRC §402(e)(3), §403(b)(1), §457(a)</t>
  </si>
  <si>
    <t>► a state or local governmental deferred compensation plan paid under IRC Section 457 and reported on your U.S. 1040 or 1040-SR, Line 1z or 5b.</t>
  </si>
  <si>
    <t>both-sides-untaxed-mechanics</t>
  </si>
  <si>
    <t>MECHANICS: Illinois excludes the contribution going in (via federal AGI) AND subtracts the distribution coming out — the mirror image of Pennsylvania</t>
  </si>
  <si>
    <t>All three links of the hypothesis hold, and none breaks. Stated as mechanics only, never as a recommendation. LINK 1 — the base starts at federal AGI: 35 ILCS 5/203(a)(1), 'base income means an amount equal to the taxpayer's adjusted gross income for the taxable year as modified by paragraph (2).' So a federally deducted traditional IRA contribution and a federally excluded 401(k)/403(b)/457 deferral are already outside the Illinois base before Illinois legislates anything. LINK 2 — no addback: the §203(a)(2) additions list, subparagraphs (A) through (D-26), contains nothing touching pensions, IRAs, retirement plans, §402, §408, §72(t), premature distributions or early distributions (verified by exhaustive text search of the current statute, amendments through P.A. 104-468 eff. 6-16-26). LINK 3 — the distribution is subtracted on the way out: §203(a)(2)(F) for plan and IRA distributions, (W) for Roth conversions, (L) for Social Security and railroad retirement. THE RESULT: Illinois gives the taxpayer both the deduction going in and the exemption coming out. The money is never in the Illinois base at either end. Pennsylvania is the exact inverse — it grants neither, taxing compensation when earned and giving no deduction, then exempting qualifying retirement distributions on the back end. Illinois exempts both ends; Pennsylvania taxes the front end only. CRITICAL SCOPE LIMIT: this is a STATE-LEVEL observation about the Illinois base only. It changes the federal calculation not at all — federal tax on a conversion, federal §72(t) penalties, federal ordering rules, the federal five-year clocks and federal RMDs all operate exactly as they would in any other state. Nothing here makes a conversion cheaper federally.</t>
  </si>
  <si>
    <t>35 ILCS 5/203(a)(1), (a)(2)(F), (a)(2)(L), (a)(2)(W); CGFA Illinois Tax Handbook for Legislators 2026 items 3, 12, 16</t>
  </si>
  <si>
    <t>and by deducting from the total so obtained the sum of the following amounts:</t>
  </si>
  <si>
    <t>roth-vs-traditional-no-state-component</t>
  </si>
  <si>
    <t>Illinois is NOT neutral — where the traditional contribution is federally deductible, Illinois charges 4.95% for choosing Roth instead. Pennsylvania is the neutral one</t>
  </si>
  <si>
    <t>This is the reverse of what it looks like, and the mechanism is simple. Illinois base income starts at federal adjusted gross income. A DEDUCTIBLE traditional contribution is an above-the-line deduction, so it never enters federal AGI and never enters the Illinois base — and the eventual distribution is subtracted on Line 5. That route escapes Illinois at BOTH ends. A Roth contribution earns no federal deduction, so those dollars sit inside federal AGI and inside Illinois base income, and Illinois taxes them at 4.95% in the year contributed; the qualified distribution later is free, but it was never going to be taxed by Illinois anyway. Worked on $7,500: the deductible traditional route saves $371 of Illinois tax now and costs nothing later; the Roth route costs $371 now and saves nothing later. The same arithmetic governs workplace plans, where verify batch A worked it independently on $10,000 deferred and concluded the two paths 'do not net to neutrality' — a pre-tax governmental 457(b) or 403(b) deferral is excluded from federal wages and so escapes Illinois at both ends, while a designated Roth deferral is federally includible and therefore costs 4.95% going in. IMPORTANT SCOPING: this bites only where the pre-tax alternative is actually available. If the traditional IRA contribution is NOT federally deductible — the reader is covered by a workplace plan and above the deduction phase-out — then both routes sit in federal AGI alike and Illinois is genuinely neutral. For workplace deferrals the pre-tax route is always available, so the 4.95% cost of choosing Roth always applies there. THE PENNSYLVANIA CONTRAST, which is the page's sharpest line: Pennsylvania denies the deduction on BOTH routes and exempts the distribution on both, so it really is neutral. Illinois grants the deduction on one route only — so of the two retirement-exemption states, the one that looks more generous is the one that tilts. Mechanics only; this is not a recommendation, and the federal calculation is untouched and usually dominates.</t>
  </si>
  <si>
    <t>35 ILCS 5/203(a)(1) (base income = federal AGI); 5/203(a)(2)(F) and (W) (subtractions); IRC §219 and §62(a)(7) (above-the-line deduction); IL DOR Pub 120 (R-12/25)</t>
  </si>
  <si>
    <t>3. Benefits from employee benefit and retirement plans, to the extent such plans are included in federal adjusted gross income.</t>
  </si>
  <si>
    <t>operator_verified</t>
  </si>
  <si>
    <t>backdoor-roth-treatment</t>
  </si>
  <si>
    <t>Both steps are Illinois-neutral: step 1 gets no Illinois deduction (none is available), step 2 is subtracted under §203(a)(2)(W)</t>
  </si>
  <si>
    <t>STEP 1 — the nondeductible traditional IRA contribution. It produces no federal deduction, so it does not reduce federal AGI and therefore does not reduce Illinois base income either. Illinois has no standalone IRA-contribution deduction to fall back on, so there is no Illinois benefit at this step and no Illinois detriment. STEP 2 — the conversion to Roth. Whatever amount is federally includible is subtracted under 35 ILCS 5/203(a)(2)(W), 'all amounts included in the taxpayer's federal gross income in the taxable year from amounts converted from a regular IRA to a Roth IRA.' If the backdoor is executed cleanly with no other pre-tax IRA balances, the federally includible amount is near zero (just any interim earnings), so there is almost nothing to subtract in the first place. If the pro-rata rule under IRC §408(d)(2) makes part of the conversion taxable because the taxpayer holds pre-tax traditional, SEP or SIMPLE IRA balances, that taxable portion is federally includible IRA income and (W) subtracts it in full. Either way the Illinois tax on a backdoor Roth is $0. PRO-RATA IS A FEDERAL PROBLEM ONLY: Illinois does not have its own basis-tracking or ordering regime — it accepts the federal Form 8606 result and subtracts whatever federal AGI carries. So the pro-rata rule can make a backdoor Roth expensive federally while remaining costless at the Illinois level. FILING NOTE: Pub 120 requires only the federal 1040 pages 1-2 attachment for the conversion subtraction; the subtraction is claimed on IL-1040 Line 5, not Schedule M. WATCH THE CLIFF: a large pro-rata-tainted conversion still inflates federal AGI and can trip the $250,000/$500,000 exemption-and-credit cliff, so 'Illinois-neutral' means neutral on the conversion income, not necessarily zero total Illinois consequence.</t>
  </si>
  <si>
    <t>35 ILCS 5/203(a)(2)(W); IDOR Pub 120 (R-12/25) attachment list; IRC §408(d)(2)</t>
  </si>
  <si>
    <t>■ converting a traditional IRA to a Roth IRA,</t>
  </si>
  <si>
    <t>withholding-on-distributions</t>
  </si>
  <si>
    <t>Voluntary only — Illinois withholding on IRA/pension payments is never mandatory; Sec 701(e) expressly excuses IRC Sec 3405 payments, and a retiree who wants withholding files Form IL-W-4</t>
  </si>
  <si>
    <t>Keep the detail as written EXCEPT rewrite the FORM paragraph and drop the provenance sentence. New FORM paragraph: 'Illinois has no dedicated pension-withholding certificate — no analogue to federal Form W-4P or New York's IT-2104-P. The voluntary route runs through the ordinary Form IL-W-4 instead, and IDOR treats that as mandatory once a retiree opts in. Pub 130 (R-02/26), p.7: "Retired taxpayers who enter into such voluntary withholding agreements must also complete Form IL-W-4." IDOR also states it does not require a separate agreement for payments already covered by a federal voluntary withholding agreement, and that a payer who agrees to withhold voluntarily is then required to withhold and is liable for the tax.' Delete the sentence beginning 'NOT A RECENT CHANGE: Sec 701 was last amended by P.A. 104-453...' — the ILCS source line for Sec 701 shows only P.A. 104-453, eff. 12-12-25, and the claimed 2019/2021 provenance for subsection (e) cannot be confirmed from it. Keep the custodian-support paragraph; it is a fair practical observation.</t>
  </si>
  <si>
    <t>35 ILCS 5/701(e); IDOR Publication 130 (PUB-130 R-02/26), pp.3, 6-7</t>
  </si>
  <si>
    <t>https://tax.illinois.gov/content/dam/soi/en/web/tax/research/publications/pubs/documents/pub-130.pdf</t>
  </si>
  <si>
    <t>Retired taxpayers who enter into such voluntary withholding agreements must also 
complete Form IL-W-4.</t>
  </si>
  <si>
    <t>estimated-tax-mechanics</t>
  </si>
  <si>
    <t>IL-1040-ES, $1,000 threshold, safe harbor 90% current / 100% prior year in four equal installments — but a subtracted conversion generates no IL liability to underpay</t>
  </si>
  <si>
    <t>THE DIRECT ANSWER TO THE Q4 QUESTION: a Q4 Roth conversion cannot by itself trigger an Illinois underpayment penalty, because the conversion is subtracted out of Illinois base income under §203(a)(2)(W) and so adds $0 to Illinois tax liability. The Illinois penalty at IL-1040 Line 34 is computed on Form IL-2210 against the year's Illinois liability; a conversion that increases Illinois liability by zero cannot create or enlarge an underpayment. That is a structurally different answer from New York or California, where a December conversion drops a large fourth-quarter state liability into a year whose earlier installments were sized without it. THE MECHANICS ANYWAY, for the taxpayer who has other Illinois-taxable income: Form IL-1040-ES (R-12/25) for 2026 requires estimated payments 'if you reasonably expect your 2026 tax liability to exceed $1,000 after subtracting your Illinois withholding, pass-through withholding, and tax credits'. 2026 due dates: April 15, 2026; June 15, 2026; September 15, 2026; and January 15, 2027. SAFE HARBORS: 'if you pay at least 90 percent of this year's tax or at least 100 percent of last year's tax in four equal timely installments, you may not be subject to this penalty.' Note Illinois's 100%-of-prior-year safe harbor has NO high-income step-up to 110%, unlike the federal rule at IRC §6654(d)(1)(C). UNEVEN INCOME: annualisation is available — IL-1040-ES directs taxpayers who 'do not receive your income evenly throughout the year or if you must begin making estimated payments in midyear' to Form IL-2210. EXCEPTIONS: no estimated payments required if 65 or older and permanently living in a nursing home, or if at least two-thirds of total federal gross income is from farming; and no underpayment penalty if you were not required to file an IL-1040 for the prior year. RELEVANT WARNING FROM IDOR: 'You will likely need to make estimated payments if your income is either fully or partially exempt from Illinois withholding' — which is precisely the retiree's situation given that retirement withholding is voluntary. Corroborated by Publication 105 (PUB-105 R-12/25).</t>
  </si>
  <si>
    <t>Form IL-1040-ES, Estimated Income Tax Payments for Individuals 2026 (R-12/25); IDOR Publication 105 (R-12/25); Form IL-2210; 2025 IL-1040 Instructions Line 34</t>
  </si>
  <si>
    <t>https://tax.illinois.gov/content/dam/soi/en/web/tax/forms/incometax/documents/currentyear/individual/il-1040-es.pdf</t>
  </si>
  <si>
    <t>However, if you pay at least 90 percent of this year’s tax or at least 100 percent of last year’s tax in four equal timely installments, you may not be subject to this penalty.</t>
  </si>
  <si>
    <t>social-security-exemption</t>
  </si>
  <si>
    <t>Fully exempt, no income test, no cap — 35 ILCS 5/203(a)(2)(L) subtracts all federally taxable Social Security and railroad retirement</t>
  </si>
  <si>
    <t>Illinois exempts Social Security completely, with no AGI phase-in, no percentage inclusion and no cap — unlike, for example, Minnesota's AGI-phased subtraction or the federal rules that tax up to 85% of benefits. 35 ILCS 5/203(a)(2)(L): 'For taxable years ending after December 31, 1983, an amount equal to all social security benefits and railroad retirement benefits included in such total pursuant to Sections 72(r) and 86 of the Internal Revenue Code.' The subtraction is pegged to whatever amount IRC §86 made federally taxable, so it fully reverses the federal inclusion whether that is 0%, 50% or 85% of benefits. IDOR's Taxpayer Answer Center answer.99 lists 'the federally taxed portion of Social Security benefits' among income 'Illinois does not tax', and Pub 120 (R-12/25) lists 'Social Security benefits reported on your U.S. 1040 or 1040-SR, Line 6b' as subtractable on IL-1040 Line 5, with the caution 'Do not include Social Security withheld from wages shown on your Form W-2.' Railroad retirement is covered on the same footing, subtractable from federal Lines 5b and 6b. WHY THIS MATTERS TO CONVERSION MATH, and it is the reverse of the usual warning: in most states a Roth conversion is doubly costly because the conversion income also drags more Social Security into the taxable base at the state level. In Illinois that second-order effect is nil at the state level — the conversion is subtracted AND the Social Security is subtracted, so no amount of conversion income can create Illinois tax on benefits. The tax-torpedo effect of a conversion on Social Security taxability remains fully in force FEDERALLY; Illinois simply does not amplify it.</t>
  </si>
  <si>
    <t>35 ILCS 5/203(a)(2)(L); IDOR Pub 120 (R-12/25); IDOR Taxpayer Answer Center answer.99</t>
  </si>
  <si>
    <t>(L) For taxable years ending after December 31, 1983, an amount equal to all social security benefits and railroad retirement benefits included in such total pursuant to Sections 72(r) and 86 of the Internal Revenue Code;</t>
  </si>
  <si>
    <t>pension-exemption-government-and-private</t>
  </si>
  <si>
    <t>Both fully exempt — government, military and private qualified pensions all subtract in full; nonqualified private deferred comp does NOT</t>
  </si>
  <si>
    <t>Illinois draws its line at QUALIFIED versus nonqualified, not at public versus private — which is unusual and is the detail most often garbled in secondary summaries. FULLY SUBTRACTABLE per Pub 120 (R-12/25) and IDOR answer.99: qualified employee benefit plans including 401(k) (federal Line 5b); 'a government retirement and government disability plan, including military plans, reported as wages on your U.S. 1040 or 1040-SR, Line 1z'; state or local governmental §457 deferred compensation; railroad retirement; retirement payments to retired partners; and lump-sum distributions of appreciated employer securities to the extent of net unrealized appreciation. Pub 120 supplies the definitional test: 'A qualified employee benefit plan is defined in Internal Revenue Code (IRC) Sections 402 through 408.' So a private-employer defined-benefit pension or 401(k) is exempt on exactly the same terms as an Illinois Teachers' Retirement System annuity — no public/private distinction, no residency-of-employer test, no separation-from-service test, no age test. NOT SUBTRACTABLE — the real trap: Pub 120 states you may not subtract 'income that is not from a qualified employee benefit plan. This includes income received as third-party sick pay, or from deferred compensation and disability plans that are not government plans.' A private-sector nonqualified deferred compensation plan (a §409A top-hat arrangement) is therefore fully Illinois-taxable at 4.95% on distribution, even though a governmental §457 plan is not. Also not subtractable: 'any ordinary income from a qualified retirement plan for which you have elected to use the "Special 10-Year Averaging Method" on U.S. Form 4972.' HOW THIS SHIFTS THE ROTH-VS-TRADITIONAL STATE MATH: for a taxpayer whose retirement income is all qualified-plan, IRA and Social Security, the Illinois state math is a wash at 0% either way. For a high earner with a large nonqualified deferred comp balance, Illinois DOES tax that stream at 4.95% — and since a Roth conversion is subtracted while nonqualified deferred comp is not, the two are treated very differently on the way out. Mechanics only.</t>
  </si>
  <si>
    <t>IDOR Publication 120 (PUB-120 R-12/25), pp.2-3; 35 ILCS 5/203(a)(2)(F); IDOR Taxpayer Answer Center answer.99</t>
  </si>
  <si>
    <t>You may not subtract
 ► income that is not from a qualified employee benefit plan. This includes income received
 ■ as third-party sick pay, or
 ■ from deferred compensation and disability plans that are not government plans.</t>
  </si>
  <si>
    <t>legislative-risk-status</t>
  </si>
  <si>
    <t>NOTHING ENACTED, NOTHING PENDING that would tax retirement income. The only live bills point the other way; both sit in Rules</t>
  </si>
  <si>
    <t>Reported as status only. NO ENACTED CHANGE: 35 ILCS 5/203 as I fetched it today carries amendments through P.A. 104-468 (eff. 6-16-26), and subparagraphs (F) (retirement plans and IRAs), (L) (Social Security) and (W) (Roth conversions) are all intact and unmodified. The full amendment chain on §203 is P.A. 103-8, 103-478, 103-592, 103-605, 103-647, 104-6, 104-417, 104-453 and 104-468; none touched the retirement subtractions. Section 201's individual rate remains 4.95% with (b)(5.4) as the terminal provision. NO PENDING BILL WOULD TAX RETIREMENT INCOME. I searched the 103rd and 104th General Assemblies and found no bill repealing or narrowing the retirement subtraction. The two relevant measures both run in the opposite direction or are unrelated to the subtraction: (1) HR0112 (104th GA) is an ANTI-taxation resolution — 'States the belief that the Illinois Income Tax Act should not be amended to permit taxing retirement income' — filed 2/5/2025 by Rep. Tony M. McCombie with 29 co-sponsors, referred to the Rules Committee 2/6/2025, and never released from Rules; last action 6/29/2026 was the addition of another co-sponsor. Its 103rd GA predecessor, HR0024, was the same measure and likewise never advanced. A resolution of this kind carries no legal force in either direction — it would not bind a future General Assembly even if adopted, and it has not been adopted. (2) HJRCA0008 (104th GA), Rep. Curtis J. Tarver II, proposes a new Ill. Const. art. IX, §12 imposing 'an additional income tax ... equal to 3% of the portion of the individual's income that is greater than $1,000,000', revenue to school districts. Filed 1/28/2025, read a first time and referred to the Rules Committee 1/29/2025; no committee action, no floor vote, not on any ballot. It targets high income generally, not retirement income, and it would require voter approval under Ill. Const. art. XIV, §2(b) — the same threshold the 2020 measure failed to clear. A PENDING BILL IS NOT LAW: neither measure has been enacted, neither has left committee, and nothing here indicates a change is coming. Illinois's public-pension funding gap is well documented and proposals to tax retirement income recur in policy commentary, but as of 2026-07-28 no such proposal is law and none is advancing.</t>
  </si>
  <si>
    <t>HR0112, 104th Ill. Gen. Assem. (referred to Rules Committee 2/6/2025, never advanced); HJRCA0008, 104th Ill. Gen. Assem. (referred to Rules Committee 1/29/2025); 35 ILCS 5/203 as amended through P.A. 104-468, eff. 6-16-26</t>
  </si>
  <si>
    <t>https://ilga.gov/Legislation/BillStatus?DocNum=112&amp;GAID=18&amp;DocTypeID=HR&amp;LegId=160875&amp;SessionID=114</t>
  </si>
  <si>
    <t>States the belief that the Illinois Income Tax Act should not be amended to permit taxing retirement income.</t>
  </si>
  <si>
    <t>protection</t>
  </si>
  <si>
    <t>creditor-protection-statute</t>
  </si>
  <si>
    <t>Fully exempt, no dollar cap — 735 ILCS 5/12-1006</t>
  </si>
  <si>
    <t>Illinois exempts a debtor's interest in a "retirement plan" from judgment, attachment, execution, distress for rent and seizure, with NO dollar ceiling and no means test. This is the uncapped model (like Florida and Texas), not the capped model (Pennsylvania's $15,000/yr contribution carve-out) or the means-tested model (California). Two qualifying gateways in subsection (a): the plan must either (i) be "intended in good faith to qualify as a retirement plan under applicable provisions of the Internal Revenue Code of 1986" or (ii) be a public employee pension plan under the Illinois Pension Code. Subsection (b) defines "retirement plan" to include "(1) a stock bonus, pension, profit sharing, annuity, or similar plan or arrangement, including a retirement plan for self-employed individuals or a simplified employee pension plan; (2) a government or church retirement plan or contract; (3) an individual retirement annuity or individual retirement account; and (4) a public employee pension plan". Applies to proceedings pending on or filed after August 30, 1989. Last amended by P.A. 86-393 and 86-1329 (1989–90) and NOT touched by the sweeping 2026 exemption overhaul in P.A. 104-0120.</t>
  </si>
  <si>
    <t>735 ILCS 5/12-1006(a)–(b)</t>
  </si>
  <si>
    <t>https://www.ilga.gov/legislation/ilcs/fulltext?DocName=073500050K12-1006</t>
  </si>
  <si>
    <t>(a) A debtor's interest in or right, whether vested or not, to the assets held in or to receive pensions, annuities, benefits, distributions, refunds of contributions, or other payments under a retirement plan is exempt from judgment, attachment, execution, distress for rent, and seizure for the satisfaction of debts if the plan (i) is intended in good faith to qualify as a retirement plan under applicable provisions of the Internal Revenue Code of 1986, as now or hereafter amended, or (ii) is a public employee pension plan created under the Illinois Pension Code, as now or hereafter amended.</t>
  </si>
  <si>
    <t>creditor-protection-roth-named</t>
  </si>
  <si>
    <t>No — statute never says "Roth" or cites IRC §408A; covered by construction</t>
  </si>
  <si>
    <t>735 ILCS 5/12-1006 does NOT name Roth IRAs and does NOT cite IRC §408A. It cannot: the section's operative text dates to P.A. 86-393 and 86-1329 (1989–90), while Roth IRAs were created by the Taxpayer Relief Act of 1997 — the statute predates the account type by seven years and has never been amended to catch up. This is the same class of frozen-statute fact as Pennsylvania's unindexed $15,000 carve-out. Roth coverage therefore rests on two bridges: (1) subsection (b)(3) exempts "an individual retirement annuity or individual retirement account" generically, and (2) IRC §408A(a) provides that "a Roth IRA shall be treated for purposes of this title in the same manner as an individual retirement plan," with §408A(b) defining a Roth IRA as "an individual retirement plan (as defined in section 7701(a)(37))". Combined with subsection (a)'s "intended in good faith to qualify as a retirement plan under applicable provisions of the Internal Revenue Code" gateway, a Roth IRA plainly qualifies. CAVEAT: no Illinois appellate decision squarely holds that a Roth IRA is exempt under 12-1006 — the conclusion is textual and structural, not case-tested. Graded medium for that reason.</t>
  </si>
  <si>
    <t>735 ILCS 5/12-1006(b)(3); IRC §408A(a)–(b); P.A. 86-393, 86-1329</t>
  </si>
  <si>
    <t>(3) an individual retirement annuity or individual retirement account; and</t>
  </si>
  <si>
    <t>medium</t>
  </si>
  <si>
    <t>creditor-protection-exceptions</t>
  </si>
  <si>
    <t>Statute contains NO express exceptions; carve-outs come from outside it</t>
  </si>
  <si>
    <t>Unusually, 735 ILCS 5/12-1006 lists no exceptions at all — no fraudulent-transfer proviso, no domestic-support exception, no contributions-within-N-days lookback (contrast Pennsylvania's 1-year/$15,000 carve-out). Exposure instead arrives from three external sources. (1) FRAUDULENT TRANSFER: the Uniform Fraudulent Transfer Act, 740 ILCS 160/5(a), voids a transfer made "with actual intent to hinder, delay, or defraud any creditor," so funding a Roth to escape a known creditor is attackable as a transfer, not via the exemption. (2) SUPPORT: the Income Withholding for Support Act defines withholdable "income" at 750 ILCS 28/15(d) to include "annuity, pension, and retirement benefits," so support obligations can reach retirement distributions — this was the alternative theory in Branit, where the judgment creditor lost only because she failed the Act's §20(a)(1) notice requirement, not because the funds were beyond reach. (3) FEDERAL TAX LEVY: IRC §6334(c) overrides all state exemptions, and IRAs are not among the §6334(a) exempt categories, so an IRS levy reaches a Roth IRA regardless of 12-1006.</t>
  </si>
  <si>
    <t>IRC §6334(c); 740 ILCS 160/5(a); 750 ILCS 28/15(d); 735 ILCS 5/12-1006 (no express exceptions)</t>
  </si>
  <si>
    <t>https://uscode.house.gov/view.xhtml?req=granuleid:USC-prelim-title26-section6334&amp;num=0&amp;edition=prelim</t>
  </si>
  <si>
    <t>Notwithstanding any other law of the United States (including section 207 of the Social Security Act), no property or rights to property shall be exempt from levy other than the property specifically made exempt by subsection (a).</t>
  </si>
  <si>
    <t>creditor-protection-spendthrift-presumption</t>
  </si>
  <si>
    <t>Qualifying plans are "conclusively presumed" spendthrift trusts — 12-1006(c)</t>
  </si>
  <si>
    <t>Beyond the exemption itself, subsection (c) supplies a second, independent layer: a qualifying retirement plan is conclusively presumed to be a spendthrift trust under Illinois law. This matters because it forecloses argument about whether the plan document contains adequate anti-alienation language — the presumption is conclusive, not rebuttable. It also strengthens the position of a Roth IRA held in a custodial account rather than a formal trust. Note the interaction with the inherited-IRA holding: Branit did not disturb subsection (c) for the original owner; it held that an inherited account is not a "retirement plan" in the first place, so neither (a) nor (c) attaches.</t>
  </si>
  <si>
    <t>735 ILCS 5/12-1006(c)</t>
  </si>
  <si>
    <t>(c) A retirement plan that is (i) intended in good faith to qualify as a retirement plan under the applicable provisions of the Internal Revenue Code of 1986, as now or hereafter amended, or (ii) a public employee pension plan created under the Illinois Pension Code, as now or hereafter amended, is conclusively presumed to be a spendthrift trust under the law of Illinois.</t>
  </si>
  <si>
    <t>bankruptcy-opt-out</t>
  </si>
  <si>
    <t>Illinois IS an opt-out state — no federal §522(d) election</t>
  </si>
  <si>
    <t>735 ILCS 5/12-1201 prohibits Illinois residents from electing the federal bankruptcy exemptions in 11 U.S.C. §522(d). An Illinois debtor must use the Illinois exemption schedule. This is the ordinary posture (unlike the minority of states permitting a choice) and it was judicially noted in the very case that decided the inherited-IRA question: Branit ¶25 cites In re Dzielak, 435 B.R. 538, 546 (Bankr. N.D. Ill. 2010), for the proposition that "Illinois has chosen to 'opt out' of the federal exemption scheme." Practical consequence for Roth owners is favorable: because the Illinois retirement-plan exemption is uncapped, the debtor is confined to an exemption that is broader than the federal alternative would have been.</t>
  </si>
  <si>
    <t>735 ILCS 5/12-1201</t>
  </si>
  <si>
    <t>https://www.ilga.gov/legislation/ilcs/fulltext?DocName=073500050K12-1201</t>
  </si>
  <si>
    <t>In accordance with the provision of Section 522(b) of the Bankruptcy Code of 1978, (11 U.S.C. 522(b)), residents of this State shall be prohibited from using the federal exemptions provided in Section 522(d) of the Bankruptcy Code of 1978 (11 U.S.C. 522(d)), except as may otherwise be permitted under the laws of Illinois.</t>
  </si>
  <si>
    <t>bankruptcy-federal-ira-cap</t>
  </si>
  <si>
    <t>Illinois exemption is uncapped; whether the federal §522(n) $1,711,975 cap can still bind a state-law IRA claim is unsettled</t>
  </si>
  <si>
    <t>11 U.S.C. §522(n) currently caps at $1,711,975 (statutory base $1,000,000; the present figure was set by the Judicial Conference notice dated Jan. 30, 2025, 90 F.R. 8941, effective Apr. 1, 2025, and runs through 3/31/2028) the assets "in individual retirement accounts described in section 408 or 408A" that a debtor may exempt. Opting out of §522(d) does not eliminate the federal retirement-funds exemption: §522(b)(3)(C) sits in the state-law package and expressly covers "retirement funds to the extent that those funds are in a fund or account that is exempt from taxation under section 401, 403, 408, 408A, 414, 457, or 501(a)," naming §408A and therefore Roth IRAs. Because 735 ILCS 5/12-1006 has no ceiling, an Illinois debtor with a large Roth IRA will claim the Illinois exemption. IMPORTANT LIMIT ON THE CONCLUSION: §522(n) is drafted to cap "the aggregate value of such assets exempted under this section" — "this section" being the whole of §522, which houses the state-law route at §522(b)(3)(A) — and the subsection does not on its face limit itself to §522(b)(3)(C) or (d)(12). Whether §522(n) therefore reaches an IRA exempted under state law is a contested question, and no Illinois or Seventh Circuit decision squarely resolving it could be located. State the Illinois exemption's lack of a ceiling as fact; do not state as fact that the federal cap "never binds."</t>
  </si>
  <si>
    <t>11 U.S.C. §522(b)(3)(C), §522(n); 735 ILCS 5/12-1006</t>
  </si>
  <si>
    <t>https://uscode.house.gov/view.xhtml?req=granuleid:USC-prelim-title11-section522&amp;num=0&amp;edition=prelim</t>
  </si>
  <si>
    <t>(n) For assets in individual retirement accounts described in section 408 or 408A of the Internal Revenue Code of 1986, other than a simplified employee pension under section 408(k) of such Code or a simple retirement account under section 408(p) of such Code, the aggregate value of such assets exempted under this section, without regard to amounts attributable to rollover contributions under section 402(c), 402(e)(6), 403(a)(4), 403(a)(5), and 403(b)(8) of the Internal Revenue Code of 1986, and earnings thereon, shall not exceed $1,000,000 1 in a case filed by a debtor who is an individual, except that such amount may be increased if the interests of justice so require.</t>
  </si>
  <si>
    <t>bankruptcy-domicile-730-day</t>
  </si>
  <si>
    <t>730-day domicile rule governs which state's exemptions apply</t>
  </si>
  <si>
    <t>11 U.S.C. §522(b)(3)(A) applies the exemption law of the state where the debtor's domicile was located for the 730 days before filing; if domicile was not in a single state for that period, the law of the state of domicile for the 180 days preceding the 730-day period (or the longer portion of it) controls. A saver clause follows: "If the effect of the domiciliary requirement under subparagraph (A) is to render the debtor ineligible for any exemption, the debtor may elect to exempt property that is specified under subsection (d)." Practical effect: moving to Illinois does not immediately buy the uncapped Illinois retirement exemption, and moving away from Illinois does not immediately shed it — there is a two-year seasoning period. Relevant to anyone relocating for estate-tax reasons, since the estate-tax situs rule (see nonresident cell) has no such waiting period.</t>
  </si>
  <si>
    <t>11 U.S.C. §522(b)(3)(A)</t>
  </si>
  <si>
    <t>any property that is exempt under Federal law, other than subsection (d) of this section, or State or local law that is applicable on the date of the filing of the petition to the place in which the debtor's domicile has been located for the 730 days immediately preceding the date of the filing of the petition</t>
  </si>
  <si>
    <t>homestead-exemption</t>
  </si>
  <si>
    <t>$50,000 individual / $100,000 for 2+ owners — RAISED effective 1/1/2026</t>
  </si>
  <si>
    <t>CURRENT-YEAR CHANGE, verify against any older source. Public Act 104-0120 (SB1738), effective January 1, 2026, more than tripled the Illinois homestead exemption at 735 ILCS 5/12-901 from $15,000 to $50,000 for an individual, and from $30,000 to $100,000 in the aggregate where 2 or more individuals own the property (each capped at a proportionate share of $100,000 by percentage of ownership). The enrolled act shows the amendment as "$50,000 $15,000" and "$100,000 $30,000" (new figure followed by struck old figure), and makes conforming changes to 12-904, 12-906, 12-909, 12-910 and 12-911. The live ILCS text now carries the new figures with source note "(Source: P.A. 104-120, eff. 1-1-26.)" — any guidance describing Illinois homestead as $15,000 is stale. The same Act also rewrote the personal-property exemption at 735 ILCS 5/12-1001: it added a broad, UNCAPPED household-goods exemption (food, utensils, bedding, furniture, appliances, clothing, pets, medications, computers and phones), subject to a carve-out letting a creditor obtain court permission to levy on any single covered item with a resale value of more than $5,000, plus a separate exemption for one piece of jewelry up to $5,000; it raised tools of the trade to $2,250 (from $1,500) and the motor-vehicle exemption to $3,600 (from $2,400), and added a new $1,000 automatic exemption for deposit-account funds after a consumer-debt judgment. Illinois's overall asset-protection picture is therefore materially stronger in 2026 than in 2025 — but the homestead is still modest relative to Florida's or Texas's unlimited homestead.</t>
  </si>
  <si>
    <t>735 ILCS 5/12-901, as amended by P.A. 104-0120 (SB1738), eff. 1/1/2026</t>
  </si>
  <si>
    <t>https://www.ilga.gov/documents/legislation/publicacts/104/PDF/104-0120.pdf</t>
  </si>
  <si>
    <t>(a) All household goods, including but not limited to, the debtor's and the debtor's dependents' food, eating and cooking utensils, bedding, furniture, books, refrigerator, stove, microwave oven, kitchen appliances, necessary provisions, washing machine, clothes dryer, vacuum cleaner, yard equipment and household equipment and tools, all personal possessions, including, but not limited to, clothing, pets, personal health aids, medications, computers or similar electronic devices and telephones, except that a creditor may obtain court permission to levy on any item of furniture, appliance, electronic device, yard equipment, precious item, utensils, set of utensils, or any other item exempt under this subsection that has a resale value of more than $5,000 unless that item is exempt under another provision of this Section. The debtor may exempt one piece of jewelry up to a value of $5,000</t>
  </si>
  <si>
    <t>inherited-ira-protection</t>
  </si>
  <si>
    <t>NOT protected — Illinois Appellate Court held inherited IRA is not exempt under 12-1006</t>
  </si>
  <si>
    <t>SETTLED AGAINST PROTECTION — this is not an unsettled state. In re Marriage of Branit, 2015 IL App (1st) 141297 (1st Dist., 1st Div., filed 9/14/2015, rehearing denied 10/15/2015), a published decision, held that a nonspousal beneficiary IRA is not exempt from collection under 735 ILCS 5/12-1006. Crucially this was a judgment-enforcement case, not a bankruptcy case: the judgment creditor served citations to discover assets on the custodian of an IRA the debtor had inherited from his mother, so the holding governs STATE-LAW creditor protection outside bankruptcy — exactly the question here. The court held Clark v. Rameker controlling (¶25), reasoning that 12-1006 was "meant to be the Illinois equivalent of section 522 of the Bankruptcy Code," and added an independent ground at ¶28: the account was not "intended in good faith to qualify as a retirement plan under applicable provisions of the Internal Revenue Code of 1986" because IRC §408(d)(3)(C) itself distinguishes an inherited account and denies it rollover treatment. At ¶26: "an IRA has literally nothing to do with retirement once it achieves the status of an inherited IRA; it is merely a discretionary fund, no different from a checking account." The opinion expressly contemplates inherited ROTH IRAs, quoting Clark's characterization of an inherited IRA as "a traditional or Roth IRA that has been inherited after its owner's death." COMPARATIVE: Illinois aligns with Pennsylvania (Superior Court: not protected) and against Florida (protected by statute) and Texas (named in statute); New York's panels split and California is unsettled. I found no petition-for-leave-to-appeal disposition and assert none.</t>
  </si>
  <si>
    <t>In re Marriage of Branit, 2015 IL App (1st) 141297, ¶¶25–29, 39; 735 ILCS 5/12-1006</t>
  </si>
  <si>
    <t>https://www.illinoiscourts.gov/Opinions/AppellateCourt/2015/1stDistrict/1141297.pdf</t>
  </si>
  <si>
    <t>We find that the funds in respondent's inherited IRA are not exempt from collection under section 12-1006 of the Code.</t>
  </si>
  <si>
    <t>inherited-ira-seventh-circuit-context</t>
  </si>
  <si>
    <t>Controlling federal law was made in Illinois's own circuit (7th Cir.)</t>
  </si>
  <si>
    <t>Illinois sits in the Seventh Circuit, which decided In re Clark, 714 F.3d 559 (7th Cir. 2013), before the Supreme Court affirmed sub nom. Clark v. Rameker, 573 U.S. 122 (2014) — a unanimous 9-0 decision holding that funds in an inherited IRA are not "retirement funds" within 11 U.S.C. §522(b)(3)(C). So unlike other states where Clark is imported precedent, in Illinois the controlling federal appellate rule originated locally, and the Illinois Appellate Court then adopted the same reasoning for the STATE exemption in Branit. The result is unusually well-settled: both the federal bankruptcy exemption and the Illinois judgment-enforcement exemption reach the same answer, from two independent lines of authority. The Supreme Court's three distinguishing features, restated at Branit ¶26: the beneficiary (1) may never invest additional money in the account; (2) must withdraw money regardless of proximity to retirement; and (3) may withdraw the entire balance at any time without penalty.</t>
  </si>
  <si>
    <t>In re Clark, 714 F.3d 559 (7th Cir. 2013); Clark v. Rameker, 573 U.S. 122 (2014); In re Marriage of Branit, 2015 IL App (1st) 141297, ¶11</t>
  </si>
  <si>
    <t>As authority for her claim, petitioner cited the federal bankruptcy decision of In re Clark, 714 F.3d 559 (7th Cir. 2013), aff'd sub nom. Clark v. Rameker, 573 U.S. ___, 134 S. Ct. 2242 (2014).</t>
  </si>
  <si>
    <t>inherited-ira-spousal-beneficiary</t>
  </si>
  <si>
    <t>Surviving spouse who rolls over is NOT caught by the Branit rule</t>
  </si>
  <si>
    <t>Branit's holding is expressly limited to a nonspousal inherited IRA — the opinion describes the issue as whether funds "in an inherited, nonspousal beneficiary IRA are exempt." The limit is structural, not accidental: the court rested on IRC §408(d)(3)(C)(ii), which defines an account as "inherited" only if "(I) the individual for whose benefit the account or annuity is maintained acquired such account by reason of the death of another individual, and (II) such individual was not the surviving spouse of such other individual." A surviving spouse who treats an inherited Roth IRA as her own (or rolls it into her own Roth IRA) therefore holds an ordinary Roth IRA, which is exempt under 12-1006 on the reasoning Branit left intact. Practical planning point for the page: for a married Illinois Roth owner the creditor-protection cliff falls at the SECOND generation, not the first. Graded medium because no Illinois case squarely decides the spousal case — the conclusion follows from the statutory definition Branit itself relied on.</t>
  </si>
  <si>
    <t>In re Marriage of Branit, 2015 IL App (1st) 141297, ¶1, ¶28; IRC §408(d)(3)(C)(ii)</t>
  </si>
  <si>
    <t>On appeal, petitioner contends that the court erred in concluding that funds in an inherited, nonspousal beneficiary IRA are exempt from collection under section 12-1006.</t>
  </si>
  <si>
    <t>estate-tax-exclusion</t>
  </si>
  <si>
    <t>$4,000,000 for 2026 — about one-quarter of the federal $15,000,000</t>
  </si>
  <si>
    <t>Illinois imposes an estate tax under the Illinois Estate and Generation-Skipping Transfer Tax Act, 35 ILCS 405, administered by the Illinois ATTORNEY GENERAL (not the Department of Revenue), with payment to the Illinois State Treasurer. The exclusion is $4,000,000 for persons dying on or after January 1, 2013, and that is still the figure for 2026 — the AG's current fact sheet, which covers 2023–2026 decedents, states it directly. A Form 700 must be filed if the gross estate exceeds $4,000,000 after including adjusted taxable gifts, whether or not a federal return is required. Against the 2026 federal basic exclusion of $15,000,000, the Illinois threshold is 26.7% — roughly a quarter. Illinois also imposes a companion generation-skipping transfer tax computed by reference to IRC §2604.</t>
  </si>
  <si>
    <t>35 ILCS 405/2 ("State tax credit"); Illinois AG Estate Tax Instruction Fact Sheet (2023–2026 decedents)</t>
  </si>
  <si>
    <t>https://illinoisattorneygeneral.gov/Page-Attachments/EstateTaxInstructionFactSheet.pdf</t>
  </si>
  <si>
    <t>The exemption for Federal Estate Tax purposes is higher than the exclusion amount recognized by Illinois. The exclusion amount for Illinois Estate Tax purposes is $4,000,000. The exclusion amount is a taxable threshold and not a credit against tax.</t>
  </si>
  <si>
    <t>estate-tax-exclusion-not-indexed</t>
  </si>
  <si>
    <t>NOT indexed for inflation — frozen at $4,000,000 since 2013</t>
  </si>
  <si>
    <t>The $4,000,000 figure is hard-coded in 35 ILCS 405/2 as a flat dollar amount. There is no cost-of-living, CPI or inflation-adjustment provision anywhere in the Act — the statute simply recites a schedule of fixed amounts by date of death and stops. It was set by Public Act 97-636 (SB0397), effective June 1, 2012, applicable to persons dying on or after January 1, 2013, and the section has not been amended since (source note: P.A. 96-789, eff. 9-8-09; 96-1496, eff. 1-13-11; 97-636, eff. 6-1-12). So the threshold has been static for 13 tax years while the federal exclusion rose from $5,250,000 (2013) to $15,000,000 (2026) and continues to index. This is the same class of unindexed-statute trap as Pennsylvania's $15,000 creditor carve-out: bracket creep silently pulls more estates in every year. Contrast the federal figure, which Rev. Proc. 2025-32 confirms "will be adjusted for inflation for calendar year 2027 and future years."</t>
  </si>
  <si>
    <t>35 ILCS 405/2, as last amended by P.A. 97-636, eff. 6/1/2012 (no indexing provision)</t>
  </si>
  <si>
    <t>https://www.ilga.gov/legislation/ilcs/fulltext?DocName=003504050K2</t>
  </si>
  <si>
    <t>but recognizing the exclusion amount of only (i) $2,000,000 for persons dying prior to January 1, 2012, (ii) $3,500,000 for persons dying on or after January 1, 2012 and prior to January 1, 2013, and (iii) $4,000,000 for persons dying on or after January 1, 2013</t>
  </si>
  <si>
    <t>estate-tax-no-portability</t>
  </si>
  <si>
    <t>NOT portable — no DSUE equivalent; the AG says so expressly</t>
  </si>
  <si>
    <t>THE SINGLE MOST CONSEQUENTIAL PLANNING FACT ON THE PAGE. Illinois has no deceased-spousal-unused-exclusion mechanism, and the administering agency states it flatly in its own instruction fact sheet. Nothing in 35 ILCS 405 creates one: the Act's definitions contain no DSUE concept, and the federal election under IRC §2010(c)(4)–(5) does not carry over. Consequence: a married couple cannot simply leave everything to the survivor and rely on a doubled exclusion the way they can federally. Absent affirmative planning, the first spouse's entire $4,000,000 exclusion is permanently forfeited and only $4,000,000 shelters the combined estate at the second death. The statutory workaround is the separate Illinois QTIP election under 35 ILCS 405/2(b-1) (see the IL-QTIP cell). Note the AG's fact sheet also demonstrates the point affirmatively with a worked example: an estate of $13,610,000 with a surviving spouse and an Illinois QTIP election of $9,610,000 owes $0.</t>
  </si>
  <si>
    <t>Illinois AG Estate Tax Instruction Fact Sheet (2023–2026 decedents); 35 ILCS 405/2 (no DSUE provision)</t>
  </si>
  <si>
    <t>Note: The portability and carry-over of the unused federal exemption to the surviving spouse is inapplicable to the computation and assessment of the Illinois Estate Tax.</t>
  </si>
  <si>
    <t>estate-tax-computation-mechanism</t>
  </si>
  <si>
    <t>Computed off the pre-EGTRRA federal state death tax credit table — a repealed federal statute</t>
  </si>
  <si>
    <t>Illinois does not have its own rate schedule. The tax equals the "State tax credit," defined as the full credit calculable under IRC §2011 (or §2604 for GST) "as the credit would have been computed and allowed under the Internal Revenue Code as in effect on December 31, 2001" — i.e. before EGTRRA phased the credit down under §2011(b)(2) and terminated it under §2011(f) — but recognizing an exclusion of only $4,000,000. The Attorney General's regulation pins the reference precisely to the frozen table. The oddity worth flagging: IRC §2011 was itself REPEALED by Pub. L. 113-295, div. A, title II, §221(a)(95)(A)(i) (Dec. 19, 2014), so Illinois computes a live 2026 tax by reference to a federal provision that no longer exists in the Code — a permanent snapshot of 2001 law. Because the tax is deductible in computing its own base, the AG describes the result as "an interrelated calculation" and publishes a calculator; the base is the tentative taxable estate reduced by the tax itself and by the $60,000 §2011(b) adjustment.</t>
  </si>
  <si>
    <t>86 Ill. Adm. Code §2000.100(p); 35 ILCS 405/2 ("State tax credit"), 405/3; IRC §2011 (repealed Pub. L. 113-295)</t>
  </si>
  <si>
    <t>https://www.ilga.gov/agencies/JCAR/EntirePart?titlepart=08602000</t>
  </si>
  <si>
    <t>A statement of the total amount of Illinois estate tax due, which is an amount equal to the maximum tax credit calculable from the federal state death tax credit table in effect on December 31, 2001 (26 U.S.C. 2011(b)(1) (2002));</t>
  </si>
  <si>
    <t>estate-tax-top-rate</t>
  </si>
  <si>
    <t>16% top nominal rate (pre-EGTRRA §2011 table)</t>
  </si>
  <si>
    <t>The frozen §2011(b) table Illinois uses is graduated in 21 brackets from 0.8% on an adjusted taxable estate over $40,000 up to a top marginal rate of 16% on the portion over $10,040,000 ("$1,082,800 plus 16% of the excess over $10,040,000"). "Adjusted taxable estate" means the taxable estate reduced by $60,000. Verified against the official US Code 2000 edition on GovInfo — the pre-EGTRRA text — and independently confirmed against the bracket table hard-coded in the Attorney General's own published calculator, which reproduces all 21 brackets identically. IMPORTANT: 16% is the nominal top marginal rate on the table, but it is NOT the rate a reader near the threshold actually faces; because of the second limiting limb in the AG's computation, the effective marginal rate just above $4,000,000 is about 28.57% (see cliff cell). Effective rates on the whole estate: 5.71% at $5M, 7.60% at $6M, 8.51% at $8M, 9.27% at $10M, 10.73% at $15M, 11.49% at $20M — rising toward but never reaching 16%.</t>
  </si>
  <si>
    <t>IRC §2011(b) (2000 ed., pre-EGTRRA), incorporated by 35 ILCS 405/2 and 86 Ill. Adm. Code §2000.100(p)</t>
  </si>
  <si>
    <t>https://www.govinfo.gov/content/pkg/USCODE-2000-title26/html/USCODE-2000-title26-subtitleB-chap11-subchapA-partII-sec2011.htm</t>
  </si>
  <si>
    <t>Over $10,040,000
$1,082,800 plus 16% of the excess over $10,040,000.</t>
  </si>
  <si>
    <t>estate-tax-cliff-mechanics</t>
  </si>
  <si>
    <t>NO hard cliff — $4M is a threshold, then a steep ~28.57% phase-in on the excess</t>
  </si>
  <si>
    <t>CORRECTS A COMMON MISCONCEPTION. The exclusion is "a taxable threshold and not a credit against tax," which sounds like a cliff and is often reported as one. It is not. The AG's own worked example is dispositive: an estate $100 over the threshold owes $28, not tax on the entire estate. Mechanism, verified by extracting the Attorney General's published calculator source and reimplementing it (it reproduces all six of the AG fact sheet's worked examples exactly): the tax is the LESSER of two interrelated limbs — (a) the pre-EGTRRA §2011 table applied to (tentative taxable estate − tax − $60,000), and (b) 40% of the amount by which the estate plus adjusted taxable gifts exceeds $4,000,000, reduced by the tax itself. Limb (b) binds from $4,000,000 up to roughly $5,360,000. Because it is interrelated, solving T = 0.40 × (E − T − 4,000,000) gives T = (2/7)(E − 4,000,000) — a flat effective MARGINAL rate of 40%/1.4 = 28.571% on the excess over $4,000,000, nearly double the 16% nominal top rate. Above ~$5.36M limb (a) takes over and the marginal rate falls back toward the table rates. So the honest headline is not "a cliff" but "a very steep phase-in taxed at roughly 28.6 cents on the dollar just above the line."</t>
  </si>
  <si>
    <t>Illinois AG official estate tax calculator (CalcHtm.js), validated against AG Instruction Fact Sheet worked examples; 35 ILCS 405/2</t>
  </si>
  <si>
    <t>https://illinoisattorneygeneral.gov/application/estate-tax-calculator/CalcHtm.js</t>
  </si>
  <si>
    <t>tax1 = ((adjtte - ftestl) * fedPcent);</t>
  </si>
  <si>
    <t>estate-tax-cost-just-over-threshold</t>
  </si>
  <si>
    <t>$5,000,000 estate → $285,714 Illinois tax, $0 federal</t>
  </si>
  <si>
    <t>REPORT-CARD FIGURES, all reproduced from the Attorney General's own published examples or from its official calculator algorithm. From the AG fact sheet directly: an estate of $4,000,000 (all Illinois property) owes $0 Illinois and $0 federal; an estate of $5,000,000 (all Illinois property) owes $285,714 Illinois and $0 federal; an estate of $3,000,100 with adjusted taxable gifts of $1,000,000 (total $4,000,100) owes $28 Illinois and $0 federal; and an estate of $5,000,000 split 50% Illinois / 50% Florida owes $142,857 "even though Florida imposes no State Estate Tax." Computed from the same official algorithm for intermediate points: $4,000,100 → $28; $4,100,000 → $28,571; $4,500,000 → $142,857; $8,000,000 → $680,634; $15,000,000 → $1,609,310 (still $0 federal, since that is exactly the federal exclusion). The clean sentence for the page: a $4,000,000 Roth IRA plus a $1,000,000 house is a $5,000,000 Illinois estate that owes $285,714 to Illinois and nothing to the IRS.</t>
  </si>
  <si>
    <t>Illinois AG Estate Tax Instruction Fact Sheet, "Computation Examples of Illinois Estate Tax"</t>
  </si>
  <si>
    <t>Decedent with an estate of $285,714 Illinois Estate Tax
$5,000,000 (all Illinois property) $0 Federal Estate Tax</t>
  </si>
  <si>
    <t>estate-tax-no-portability-cost-quantified</t>
  </si>
  <si>
    <t>Failing to plan around no-portability can cost ~$680,634 on an $8,000,000 couple</t>
  </si>
  <si>
    <t>Quantifies the portability gap using the AG's own computation. Married couple, $8,000,000 combined, all Illinois property. Route 1 — everything to the surviving spouse (unlimited marital deduction, $0 at the first death), then to the children at the second death: only one $4,000,000 exclusion is ever used, the second estate is $8,000,000, and Illinois tax is $680,634. Route 2 — each spouse separately owns about $4,000,000 and the first to die leaves his or her share to a credit-shelter (non-marital) trust rather than outright to the survivor, so that the first $4,000,000 exclusion is actually used: the second estate is $4,000,000 and Illinois tax is $0 + $0 = $0. The whole $680,634 is attributable to the missing portability. IMPORTANT: the separate Illinois QTIP election is NOT a substitute for that split. A QTIP election qualifies property for the Illinois marital deduction and 35 ILCS 405/2(b-1) provides that the property then comes back into the surviving spouse's Illinois gross estate on the federal §2044 rule — so an IL QTIP election DEFERS Illinois tax to the second death, it does not create a second $4,000,000 exclusion. A couple that leaves everything to the survivor and makes an IL QTIP election still faces the same $680,634 at the second death. Federal tax is $0 on either route, because $8,000,000 is far below the $15,000,000 federal exclusion and the federal DSUE election would have made planning unnecessary anyway. This is the page's centre of gravity: the federal system forgives a failure to plan, and Illinois does not.</t>
  </si>
  <si>
    <t>Illinois AG Estate Tax Instruction Fact Sheet; 35 ILCS 405/2(b-1); computed via the AG's official calculator algorithm</t>
  </si>
  <si>
    <t>For purposes of the Illinois estate tax, the inclusion of property in the gross estate of a surviving spouse is the same as under Section 2044 of the Internal Revenue Code.</t>
  </si>
  <si>
    <t>estate-tax-roth-includible</t>
  </si>
  <si>
    <t>Yes — Roth IRA balances are fully includible in the Illinois taxable estate</t>
  </si>
  <si>
    <t>Illinois piggybacks the federal gross estate, so there is no separate Illinois inclusion question and no Illinois exclusion for retirement accounts. Three links in the chain, all from primary sources. (1) 35 ILCS 405/2 defines "Transferred property" for a death-time transfer as "the deceased individual's gross estate as defined in Section 2031 of the Internal Revenue Code" — a Roth IRA is includible federally under IRC §2031/§2039, so it is in the Illinois base. (2) Form 700 Schedule A Line 1 starts from "Tentative Taxable Estate from Federal Return (Line 3a, Form 706)," so the Illinois figure is literally derived from the federal number. (3) The AG's regulation requires a schedule "showing all annuities owned by the decedent" (the Form 706 Schedule I analogue where IRAs are reported) and separately requires documentation of "beneficiary designations" — confirming that non-probate, beneficiary-designated assets like Roth IRAs are squarely within the Illinois estate tax net even though they bypass probate. Note the asymmetry that gives the page its shape: Illinois exempts retirement income from its income tax while the account owner is alive, then taxes the same balance in the estate at death.</t>
  </si>
  <si>
    <t>35 ILCS 405/2 ("Transferred property"); 86 Ill. Adm. Code §2000.110(a)(9), (a)(18); Illinois Form 700, Schedule A Line 1</t>
  </si>
  <si>
    <t>(1) With respect to a taxable transfer occurring at the death of an individual, the deceased individual's gross estate as defined in Section 2031 of the Internal Revenue Code.</t>
  </si>
  <si>
    <t>estate-tax-nonresident-situs</t>
  </si>
  <si>
    <t>Nonresident decedent: only Illinois real estate and tangible personal property — a Roth IRA escapes</t>
  </si>
  <si>
    <t>DETERMINES WHETHER LEAVING ILLINOIS ENDS THE EXPOSURE — and it does, for a Roth. For a nonresident decedent, 35 ILCS 405/5(a)(2) limits Illinois tax situs to "the real estate and tangible personal property physically situated in this State." A Roth IRA is intangible personal property, so it has NO Illinois situs for a nonresident and drops out of the Illinois base entirely — no apportionment, no residual claim. Conversely, for an Illinois resident, 405/5(a)(1) sweeps in "all of the transferred property... except real or tangible personal property physically situated in another state," which captures the Roth wherever the custodian sits: moving the account to a Texas or Florida brokerage accomplishes nothing while the owner remains domiciled in Illinois. Apportionment for partial-Illinois estates: the AG computes a preliminary tax as if all assets were in Illinois, then multiplies by the ratio of Illinois assets to total assets (Form 700 Addendum). Unlike the bankruptcy exemption's 730-day seasoning rule, there is no waiting period here — the test is domicile at death.</t>
  </si>
  <si>
    <t>35 ILCS 405/5(a)(1)–(2); Illinois AG Estate Tax Instruction Fact Sheet (apportionment)</t>
  </si>
  <si>
    <t>https://www.ilga.gov/legislation/ilcs/fulltext?DocName=003504050K5&lt;/</t>
  </si>
  <si>
    <t>(2) For purposes of the Illinois estate tax, in the case of a decedent who was not a resident of this State at the time of death, the transferred property having a tax situs in this State, including any such property held in trust, is only the real estate and tangible personal property physically situated in this State.</t>
  </si>
  <si>
    <t>estate-tax-federal-comparison</t>
  </si>
  <si>
    <t>IL $4,000,000 unindexed and non-portable vs federal $15,000,000 indexed and portable</t>
  </si>
  <si>
    <t>THE CONTRAST THAT DEFINES THE PAGE. Federal for 2026: basic exclusion $15,000,000 per IRS Rev. Proc. 2025-32 implementing OBBBA §70106's amendment of IRC §2010(c)(3); indexed for 2027 and later years; portable between spouses via the DSUE election under IRC §2010(c)(4)–(5), so a married couple shelters $30,000,000 with a single election and no trust drafting. Illinois for 2026: $4,000,000 — 26.7% of the federal figure, roughly a quarter; frozen since 2013 with no indexing provision; and not portable at all, so a couple shelters $4,000,000 by default and $8,000,000 only with affirmative planning. Four independent disadvantages stack: lower threshold, no indexing, no portability, and a ~28.57% effective marginal rate in the first band above the line. Net effect: a Roth-heavy Illinois estate between $4,000,000 and $15,000,000 owes Illinois estate tax while owing the IRS nothing — the entire tax is a state-only phenomenon invisible on a federal return.</t>
  </si>
  <si>
    <t>IRS Rev. Proc. 2025-32 §3.14; IRC §2010(c)(3), (c)(4); 35 ILCS 405/2</t>
  </si>
  <si>
    <t>https://www.irs.gov/pub/irs-drop/rp-25-32.pdf</t>
  </si>
  <si>
    <t>Section 70106 of the OBBBA amends § 2010(c)(3) by increasing the basic exclusion amount to $15,000,000 for calendar year 2026.</t>
  </si>
  <si>
    <t>estate-tax-il-qtip-workaround</t>
  </si>
  <si>
    <t>Separate Illinois QTIP election under 35 ILCS 405/2(b-1) is the only statutory fix</t>
  </si>
  <si>
    <t>Because there is no portability, the Illinois-only QTIP election is the principal planning tool and it is unusually flexible. 35 ILCS 405/2(b-1) permits the filer to elect a marital deduction for qualified terminable interest property under IRC §2056(b)(7) for Illinois purposes "that is separate and independent of any qualified terminable interest property election for federal estate tax purposes." That decoupling is the point, and it runs in one direction: because the federal exclusion ($15,000,000) so far exceeds the Illinois one ($4,000,000), an estate typically makes a LARGER Illinois QTIP election than its federal one (often no federal election at all). Shelter the first $4,000,000 in a credit-shelter trust, which the Illinois exclusion covers, and then elect Illinois QTIP over the amount above $4,000,000 so that excess qualifies for the Illinois marital deduction and no Illinois tax is due at the first death — while the same property still absorbs the decedent's much larger federal exclusion instead of being deferred federally. What the election buys is deferral, not a second exclusion: 35 ILCS 405/2(b-1) provides that inclusion of the property in the surviving spouse's gross estate follows IRC §2044, so the elected property returns to the Illinois base at the second death. Available for persons dying January 1, 2009 and after. Formal requirements from the AG fact sheet: elect on a TIMELY filed Illinois return by checking the election box, inserting the dollar amount, and supplying the surviving spouse's Social Security number, with a list of Illinois QTIP property attached (the fact sheet says pg. 2, box 4; the current Form 700 numbers this item 3 and pairs it with the spouse's SSN — check the live form). Statutory guardrail: "the trustee may not retain non-income producing assets for more than a reasonable amount of time without the consent of the surviving spouse." Civil union partners are treated as spouses for this purpose (86 Ill. Adm. Code §2000.200).</t>
  </si>
  <si>
    <t>35 ILCS 405/2(b-1); 86 Ill. Adm. Code §2000.200; Illinois AG Estate Tax Instruction Fact Sheet</t>
  </si>
  <si>
    <t>The person required to file the Illinois return may elect on a timely filed Illinois return a marital deduction for qualified terminable interest property under Section 2056(b)(7) of the Internal Revenue Code for purposes of the Illinois estate tax that is separate and independent of any qualified terminable interest property election for federal estate tax purposes.</t>
  </si>
  <si>
    <t>estate-tax-filing-administration</t>
  </si>
  <si>
    <t>Form 700 to the Attorney General within 9 months; pay the State Treasurer</t>
  </si>
  <si>
    <t>Unusual split administration worth stating plainly, because filers routinely send Illinois estate tax to the Department of Revenue and are wrong. The Illinois ATTORNEY GENERAL administers the tax and receives the return (Form 700); ALL tax, interest and penalties are paid to the ILLINOIS STATE TREASURER, using the Estate Tax Payment Form or the Treasurer's ePAY system — since July 1, 2012 payments no longer go to the county treasurer. Filing venue depends on county: Cook, DuPage, Lake and McHenry file at 115 S. LaSalle St., Chicago; all other counties at 500 South Second Street, Springfield. The original return must be filed by U.S. mail, courier or hand delivery. Tax is due 9 months after date of death; extensions available on Form 700-EXT, and the AG also recognizes federal extensions. Penalties: 5% per month late filing (25% max), 0.5% per month late payment (25% max), plus interest at 10% per annum from 9 months after death. IRC §6166 installment deferral and §§2032/2032A valuation elections are available for Illinois purposes even if no federal return is required.</t>
  </si>
  <si>
    <t>Illinois AG Estate Tax Instruction Fact Sheet; 35 ILCS 405/6; Illinois State Treasurer estate tax page</t>
  </si>
  <si>
    <t>The tax is due nine (9) months after the date of the decedent's death. Extensions are available upon application to the Attorney General.</t>
  </si>
  <si>
    <t>inheritance-tax</t>
  </si>
  <si>
    <t>NONE — Illinois inheritance tax applied only to deaths before January 1, 1983</t>
  </si>
  <si>
    <t>Illinois has NO inheritance tax, so there are no beneficiary-class exemptions or rate tiers to report and no separate tax on a Roth IRA passing to a child, sibling or unrelated beneficiary. This is the exact mirror image of Pennsylvania, which has an inheritance tax with graduated beneficiary-class rates but no estate tax. Two independent primary-source confirmations. (1) The Attorney General's estate tax page states that an Illinois Inheritance Tax Release "may be necessary if a decedent died before January 1, 1983" — establishing that the former inheritance tax reached only pre-1983 deaths and was superseded by the estate tax regime. (2) Structurally, the complete act listing for ILCS Chapter 35 (Revenue) contains 96 acts, of which exactly one is a death-transfer tax act — "35 ILCS 405/ Illinois Estate and Generation-Skipping Transfer Tax Act" — with no inheritance tax act in force. So the only Illinois death tax a 2026 Roth owner faces is the estate tax.</t>
  </si>
  <si>
    <t>Illinois AG Estate Taxes page; ILCS Chapter 35 act listing (no inheritance tax act in force)</t>
  </si>
  <si>
    <t>https://illinoisattorneygeneral.gov/estate-taxes/</t>
  </si>
  <si>
    <t>An Illinois Inheritance Tax Release may be necessary if a decedent died before January 1, 1983.</t>
  </si>
  <si>
    <t>gift-tax</t>
  </si>
  <si>
    <t>NONE — Illinois imposes no gift tax</t>
  </si>
  <si>
    <t>Illinois has no gift tax, so lifetime giving to shrink an estate below the $4,000,000 threshold carries no Illinois transfer-tax cost. Verified structurally against the authoritative source: the complete ILCS Chapter 35 (Revenue) act listing contains 96 acts covering income, use, occupation, retailers', cigarette, hotel, motor fuel, property, telecommunications, electricity, parking, hydraulic fracturing, digital asset and many other taxes — and no gift tax act of any kind, current or repealed. The only transfer-tax act is the Illinois Estate and Generation-Skipping Transfer Tax Act. Practical consequence for the page: annual-exclusion gifting (federal $19,000 per donor per recipient for 2026) and larger taxable gifts that consume federal exclusion are Illinois-tax-free at the time of the gift — but see the gift-addback cell, because gifts do not simply vanish from the Illinois estate tax computation.</t>
  </si>
  <si>
    <t>ILCS Chapter 35 (Revenue) complete act listing — no gift tax act</t>
  </si>
  <si>
    <t>https://www.ilga.gov/Legislation/ILCS/Acts?ChapterID=8</t>
  </si>
  <si>
    <t>35 ILCS 405/ Illinois Estate and Generation-Skipping Transfer Tax Act.</t>
  </si>
  <si>
    <t>gift-addback</t>
  </si>
  <si>
    <t>Yes — federal "adjusted taxable gifts" are added back, plus a 3-year transfer schedule</t>
  </si>
  <si>
    <t>Illinois has no gift tax but gifts are NOT ignored, and the mechanism is a cumulative federal one rather than a fixed lookback window. (1) ADJUSTED TAXABLE GIFTS: the $4,000,000 filing and taxability threshold is tested "after inclusion of adjusted taxable gifts," and Form 700 Schedule A Line 4 imports "Adjusted taxable gifts (Line 4, Form 706)." That is the federal IRC §2001(b) concept — cumulative post-1976 taxable gifts — so the reach is lifetime, not N years. The AG's regulation requires "a schedule of all adjusted taxable gifts as determined under the Gift and Estate Taxes provisions of the Internal Revenue Code (26 U.S.C. 2001 and 2503)." Because annual-exclusion gifts under §2503(b) are not taxable gifts, routine annual gifting stays outside the addback; gifts exceeding the annual exclusion come back in. (2) THREE-YEAR SCHEDULE: the regulation separately requires "a schedule showing all transfers within three years before the decedent's death," tracking the federal IRC §2035 rule. NOTE on the computation: adjusted taxable gifts feed the second (40%-of-excess) limb of the Illinois calculation via Form 700 Line 5, so gifts can both push an estate over the threshold and increase the tax — the AG's own $3,000,100-estate-plus-$1,000,000-of-gifts example produces $28 of Illinois tax on an otherwise sub-threshold estate.</t>
  </si>
  <si>
    <t>86 Ill. Adm. Code §2000.110(a)(16), (a)(7); Illinois Form 700 Schedule A Lines 4–5; Illinois AG Instruction Fact Sheet</t>
  </si>
  <si>
    <t>A schedule of all adjusted taxable gifts as determined under the Gift and Estate Taxes provisions of the Internal Revenue Code (26 U.S.C. 2001 and 2503);</t>
  </si>
  <si>
    <t>community-property</t>
  </si>
  <si>
    <t>NOT a community property state — equitable distribution, divorce-only classification</t>
  </si>
  <si>
    <t>Illinois is not a community property state, so there is no California-style trap in which a spouse holds an automatic present ownership interest in a Roth IRA funded with earnings during marriage. Illinois classifies property as "marital" or "non-marital" only under the Illinois Marriage and Dissolution of Marriage Act, and only for the purpose of dividing property in a dissolution proceeding — 750 ILCS 5/503(a) opens "For purposes of this Act," and 503(d) directs the court to "assign each spouse's non-marital property to that spouse" and to "divide the marital property... in just proportions," the classic equitable-distribution formulation. There is no community estate during an intact marriage and no automatic one-half spousal interest in titled retirement assets. Consequences for a Roth owner: (a) the account owner alone controls the beneficiary designation, with no spousal-consent requirement of the kind ERISA imposes on qualified plans; and (b) unlike Texas or California, there is no community-property characterization question layered on top of the Illinois estate tax analysis. Contrast the two community-property states already published (California, Texas).</t>
  </si>
  <si>
    <t>750 ILCS 5/503(a), (d) (Illinois Marriage and Dissolution of Marriage Act)</t>
  </si>
  <si>
    <t>https://www.ilga.gov/legislation/ilcs/fulltext?DocName=075000050K503</t>
  </si>
  <si>
    <t>(a) For purposes of this Act, "marital property" means all property, including debts and other obligations, acquired by either spouse subsequent to the marriage, except the following, which is known as "non-marital property":</t>
  </si>
  <si>
    <t>spousal-elective-share-roth-reach</t>
  </si>
  <si>
    <t>Renunciation reaches the probate estate; whether it reaches a beneficiary-designated Roth is UNSETTLED</t>
  </si>
  <si>
    <t>UNSETTLED — stated plainly rather than resolved. Illinois gives a surviving spouse the right to renounce the will under 755 ILCS 5/2-8: 1/3 of the entire estate if the testator leaves a descendant, 1/2 if not, taken "after payment of all just claims," and perfected by filing in the court where the will was admitted to probate within 7 months. Two textual signals point to probate-only reach: the share is measured against the testator's estate being administered in probate, and the filing is made in the probate proceeding. Decisively, Illinois has NOT adopted the Uniform Probate Code's augmented-estate concept, which is the device other states use to pull non-probate transfers back into the elective share. A Roth IRA passing by beneficiary designation is a non-probate transfer and on the statute's text falls outside the renounced share. BUT I found no published Illinois appellate decision squarely holding that a renouncing spouse cannot reach a Roth IRA or other beneficiary-designated retirement account, so the question is not authoritatively settled. This is the Illinois analogue of Pennsylvania's unsettled elective-share question. Note also that ERISA-governed qualified plans (401(k)) carry a federal spousal-consent requirement; IRAs and Roth IRAs do not, which is why the question arises for Roths specifically. Graded low: statutory text is clear, controlling case law is absent.</t>
  </si>
  <si>
    <t>755 ILCS 5/2-8 (Probate Act of 1975); no Illinois appellate decision located on non-probate reach</t>
  </si>
  <si>
    <t>https://www.ilga.gov/legislation/ilcs/fulltext?DocName=075500050K2-8</t>
  </si>
  <si>
    <t>(a) If a will is renounced by the testator's surviving spouse, whether or not the will contains any provision for the benefit of the surviving spouse, the surviving spouse is entitled to the following share of the testator's estate after payment of all just claims: 1/3 of the entire estate if the testator leaves a descendant or 1/2 of the entire estate if the testator leaves no descendant.</t>
  </si>
  <si>
    <t>low</t>
  </si>
  <si>
    <t>spouses-award</t>
  </si>
  <si>
    <t>Spouse's award — minimum $20,000, plus $10,000 per minor child, from the probate estate</t>
  </si>
  <si>
    <t>Separate from and additional to renunciation, 755 ILCS 5/15-1 gives the surviving spouse of a deceased Illinois resident whose estate is administered in Illinois a "spouse's award" — a sum the court deems reasonable for 9 months' support, which "may in no case be less than $20,000, together with an additional sum not less than $10,000 for each such child" (minor children who resided with the surviving spouse), and at least $5,000 for each dependent adult child likely to become a public charge (subsection (a-5), with a 30-day notice requirement). The award is itself exempt from judgment, garnishment and attachment in the representative's possession. Critical limitation for Roth planning: the award is payable "in the possession of the representative" — i.e. out of the probate estate — so like the renunciation share it does not on its face reach a Roth IRA passing by beneficiary designation. The spouse forfeits the award only if the will expressly provides that its provisions are in lieu of the award and the spouse does not renounce. Practical point: if a Roth IRA is the bulk of the estate and passes outside probate, there may be little or nothing in the probate estate from which to satisfy either the award or a renounced share.</t>
  </si>
  <si>
    <t>755 ILCS 5/15-1(a), (a-5), (b)</t>
  </si>
  <si>
    <t>https://www.ilga.gov/legislation/ilcs/fulltext?DocName=075500050K15-1</t>
  </si>
  <si>
    <t>The award may in no case be less than $20,000, together with an additional sum not less than $10,000 for each such child.</t>
  </si>
  <si>
    <t>legislative-status-estate-tax</t>
  </si>
  <si>
    <t>PENDING ONLY — five bills to raise, index, or add portability; NONE enacted</t>
  </si>
  <si>
    <t>ENACTED vs PENDING, stated precisely: nothing has changed. The live 35 ILCS 405/2 still carries the P.A. 97-636 (eff. 6/1/2012) text with the $4,000,000 figure, which is dispositive. None of the five bills below has passed either chamber — no Third Reading, no Public Act number. Statuses as of 7/28/2026, from the ILGA bill-status pages: HB2368 (Croke) — would replace the §2011-table mechanism with a direct rate schedule and convert the $4,000,000 into a DEDUCTION rather than a threshold; Rule 19(a) / re-referred to Rules 3/21/2025, but a Motion to Suspend Rule 21 prevailed 5-0 on 5/20/2025, which is its latest action, so treat it as dormant-but-revivable rather than dead. HB2601 (Niemerg) — would raise the exclusion to $8,000,000 for deaths on or after 1/1/2026; Rule 19(a) / Rules 3/21/2025, no later action. HB1731 (Spain), styled the "Estate Tax Inflation Law" — would add an Illinois DSUE tied to the federal election plus CPI indexing, and would compute the credit only on the portion above the exclusion; Rule 19(a) / Rules 3/21/2025, latest action a co-sponsor added 7/15/2025. SB3847 (Curran) — $8,000,000 for 2027, indexed from 2028, plus DSUE; filed 2/6/2026, referred to Assignments, co-sponsor added 6/26/2026, never out of committee. HB4736 (Chung) — farm-specific $6,000,000 CPI-indexed exemption effective 1/1/2027; Rule 19(a) / Rules 3/27/2026 despite 14 co-sponsors, with co-sponsors still being added as late as 5/26/2026. CAUTION FOR DOWNSTREAM USE: HB2368's text contains an "exemption amount... $4,000,000" definition for persons dying on or after January 1, 2026 that search engines surface as though it were enacted law. It is bill text. A pending bill is never law.</t>
  </si>
  <si>
    <t>Ill. 104th G.A. HB2368, HB2601, HB1731, HB4736, SB3847 — all pending/dead in committee; 35 ILCS 405/2 unamended since P.A. 97-636</t>
  </si>
  <si>
    <t>https://www.ilga.gov/Legislation/BillStatus?DocNum=2368&amp;GAID=18&amp;DocTypeID=HB&amp;SessionID=114&amp;GA=104</t>
  </si>
  <si>
    <t>5/20/2025 House Motion to Suspend Rule 21 - Prevailed 005-000-000</t>
  </si>
  <si>
    <t>legislative-status-creditor-exemption</t>
  </si>
  <si>
    <t>12-1006 UNCHANGED — 2026 exemption overhaul deliberately passed it by</t>
  </si>
  <si>
    <t>Despite the most significant modernization of Illinois exemption law in decades taking effect January 1, 2026, the retirement-plan exemption was not touched. Public Act 104-0120 (SB1738) amended Sections 2-1402, 2-1602, 12-108, 12-705, 12-707, 12-708, 12-901, 12-904, 12-906, 12-909, 12-910, 12-911, 12-912, 12-1001 and 13-218 of the Code of Civil Procedure and added Sections 2-1402.1, 12-705.1 and 12-1001.1 — raising homestead to $50,000/$100,000, adding a broad uncapped household-goods exemption (subject to a $5,000 per-item creditor-leave-to-levy carve-out and a separate $5,000 jewelry exemption), raising tools of the trade to $2,250 and the motor-vehicle exemption to $3,600, and creating a $1,000 automatic deposit-account exemption. Section 12-1006 appears nowhere in that list — a full-text search of the 67-page enrolled act returns zero hits for "12-1006" — and its source note still reads "(Source: P.A. 86-393; 86-1329.)", unchanged since 1990. Two consequences: (1) the uncapped retirement exemption survives intact and is now arguably the most generous piece of a materially strengthened Illinois exemption scheme; and (2) the Branit inherited-IRA holding stands undisturbed, with no enacted amendment and no pending bill located that would amend 735 ILCS 5/12-1006 or protect inherited IRAs.</t>
  </si>
  <si>
    <t>P.A. 104-0120 (SB1738), eff. 1/1/2026, §10; 735 ILCS 5/12-1006 (Source: P.A. 86-393; 86-1329)</t>
  </si>
  <si>
    <t>Section 10. The Code of Civil Procedure is amended by changing Sections 2-1402, 2-1602, 12-108, 12-705, 12-707, 12-708, 12-901, 12-904, 12-906, 12-909, 12-910, 12-911, 12-912, 12-1001, and 13-218 and by adding Sections 2-1402.1, 12-705.1, and 12-1001.1 as follows:</t>
  </si>
  <si>
    <t>programs</t>
  </si>
  <si>
    <t>autoira-program-identity-status</t>
  </si>
  <si>
    <t>My Illinois Savings (formerly Illinois Secure Choice) — 820 ILCS 80; live since 2018, rebranded/relaunched June 15, 2026; 170,151 savers, $339M+ saved (Treasurer, as of May 2026)</t>
  </si>
  <si>
    <t>Same as the research cell EXCEPT the administrator sentence, which must read: Program administrator is Vestwell Government Savings, LLC, which replaced the prior recordkeeper effective June 15, 2026; the myilsavings.com footer states 'Vestwell Government Savings, LLC ("Vestwell") is the program administrator' and 'Vestwell and The Bank of New York are responsible for day-to-day program operations,' and the site banner tells savers 'Your account has transitioned to Vestwell—our new plan administrator.' Do NOT publish Ascensus. Also drop or re-source the '~0.75% all-in under the old branding' comparison — the press release states only that fees were cut, not the prior figure.</t>
  </si>
  <si>
    <t>820 ILCS 80 (Illinois Secure Choice Savings Program Act); P.A. 98-1150</t>
  </si>
  <si>
    <t>https://www.illinoistreasurer.gov/illinois-treasurer-michael-frerichs-relaunches-state-retirement-program-for-small-businesses-with-lower-fees-and-new-name/</t>
  </si>
  <si>
    <t>The improvements come as the program transitions to Vestwell as its new program manager, beginning June 15, 2026.</t>
  </si>
  <si>
    <t>autoira-first-in-nation-claim</t>
  </si>
  <si>
    <t>Illinois launched SECOND, not first — OregonSaves piloted July 2017, Illinois in 2018; Illinois's enacting statute is P.A. 98-1150 (SB 2758), effective June 1, 2015</t>
  </si>
  <si>
    <t>Drop the 'signed January 4, 2015' date and the source_quote attributed to ILGA — neither is verifiable. What IS verifiable: ILGA's public act page for 098-1150 (SB2758 Enrolled) shows 'Effective Date: 6/1/2015' and nothing about a signing date, and the 31-page public act PDF contains no approval date. The launch order is solid in the other direction: Oregon State Treasury's own newsroom states OregonSaves 'Launched with a pilot phase in July 2017' and 'was the first program of its kind in the U.S.,' while the Illinois Treasurer states 'Since launching in 2018, My Illinois Savings has helped expand access to retirement savings across Illinois.' Publish the launch order and the P.A. 98-1150 / June 1 2015 effective date; do NOT publish 'first to enact' as a bare claim, because the only official source I could reach on primacy is Oregon claiming first-in-nation for itself.</t>
  </si>
  <si>
    <t>P.A. 98-1150 (820 ILCS 80)</t>
  </si>
  <si>
    <t>https://apps.oregon.gov/oregon-newsroom/OR/OST/Posts/Post/six-years-after-oregonsaves-launch--workers-have-saved-more-than--200-million-for-retirement-93300</t>
  </si>
  <si>
    <t>Launched with a pilot phase in July 2017, OregonSaves became the nation's first state-based effort to address the retirement savings crisis by ensuring all private sector workers have the opportunity to save.</t>
  </si>
  <si>
    <t>autoira-account-type</t>
  </si>
  <si>
    <t>YES — default account is a ROTH IRA; a Traditional IRA is available, reached by recharacterizing</t>
  </si>
  <si>
    <t>Identical to the research cell except the citation: the both-account-types provision is 820 ILCS 80/10(d) (Sec. 10, Establishment of the Program; Source: P.A. 104-100, eff. 8-1-25), NOT 820 ILCS 80/30. The account-type-neutral definition at 820 ILCS 80/5 is correctly cited and reads verbatim '"IRA" means a Roth or Traditional IRA (individual retirement account) under Section 408 or 408A of the Internal Revenue Code.' statute_or_authority should read: 820 ILCS 80/5 (definition of "IRA"); 820 ILCS 80/10(d).</t>
  </si>
  <si>
    <t>820 ILCS 80/5 (definition of "IRA"); 820 ILCS 80/30</t>
  </si>
  <si>
    <t>https://ilga.gov/Legislation/ILCS/Articles?ActID=3588&amp;ChapterID=68&amp;Chapter=EMPLOYMENT&amp;MajorTopic=BUSINESS+AND+EMPLOYMENT&amp;Print=True</t>
  </si>
  <si>
    <t>(d) An enrollee in the Program may have both a Roth IRA and a Traditional IRA through the Program.</t>
  </si>
  <si>
    <t>autoira-default-rate-and-escalation</t>
  </si>
  <si>
    <t>Default 5% of gross pay; auto-escalation +1%/year up to a 10% cap; saver may set as low as 1%</t>
  </si>
  <si>
    <t>820 ILCS 80/30 directs the Board to 'Select a default contribution rate for Program participants within the range of 3% to 6% of an enrollee's wages' and to 'Establish annual, automatic increases to the contribution rates based upon a schedule provided for in rules up to a maximum of 10% of an enrollee's wages.' The Board set the default at the middle of that band: 5% of gross pay, taken as an after-tax deduction (consistent with the Roth default). Auto-escalation is +1 percentage point per year, capping at 10%. Savers may set any rate from 1% upward. Contributions are capped by 820 ILCS 80/60 at 'the deductible amount for the enrollee's taxable year under Section 219(b)(1)(A) of the Internal Revenue Code' — i.e. the federal annual IRA limit, $7,500 for 2026 ($8,600 age 50+). Rate is changeable at any time.</t>
  </si>
  <si>
    <t>820 ILCS 80/30; 820 ILCS 80/60</t>
  </si>
  <si>
    <t>https://www.myilsavings.com/savers/program-details</t>
  </si>
  <si>
    <t>Savings rate | 5% of gross pay (after-tax deduction) — Auto-escalation | Savings rate increases by 1% per year, up to a maximum of 10%</t>
  </si>
  <si>
    <t>autoira-employer-mandate-threshold</t>
  </si>
  <si>
    <t>5+ Illinois employees in EVERY quarter of the prior calendar year, in business 2+ years, and no qualified plan — lowered from 25+ by P.A. 102-0179</t>
  </si>
  <si>
    <t>Identical to the research cell except the employee-counting sentence, which must not attribute the method to IDES. Replace with: employee count is determined by the Department of Revenue 'using the annual average from employer-reported quarterly data' (820 ILCS 80/85(a)), and 'Employee' is defined at 820 ILCS 80/5 as an individual 'who has wages that are allocable to Illinois during a calendar year under the provisions of Section 304(a)(2)(B) of the Illinois Income Tax Act' — a wages test, which is why part-time W-2 workers count and 1099 contractors do not.</t>
  </si>
  <si>
    <t>820 ILCS 80/5; 820 ILCS 80/60; P.A. 102-0179 (HB 117)</t>
  </si>
  <si>
    <t>https://www.ilga.gov/Documents/legislation/ilcs/documents/082000800K85.htm</t>
  </si>
  <si>
    <t>The Department shall determine total employee count using the annual average from employer-reported quarterly data.</t>
  </si>
  <si>
    <t>autoira-employer-penalties</t>
  </si>
  <si>
    <t>$250 per employee for the first noncompliant calendar year; $500 per employee for each subsequent year; enforced by Illinois DOR</t>
  </si>
  <si>
    <t>820 ILCS 80/85 sets '$250 per employee for the first calendar year the employer is noncompliant' and '$500 per employee for each subsequent calendar year the employer is noncompliant; noncompliance does not need to be consecutive' — so the years need not run back-to-back for the higher rate to apply. Process: the program notifies the Illinois Department of Revenue of noncompliant employers; IDOR determines employee counts from employer-reported data, issues a notice of proposed assessment, and demands payment. The employer has 120 days to file a written protest, which stays assessment pending IDOR's decision; absent a protest or full compliance, 'Upon the expiration of 120 days after the date on which a notice of proposed assessment was issued, the penalties specified therein shall be deemed assessed.' IDOR also handles refund claims and the administrative hearing process. There is no employer cost to participating — no administrative or program fee, and employers are barred from contributing and are not plan fiduciaries.</t>
  </si>
  <si>
    <t>820 ILCS 80/85; Illinois DOR Secure Choice Program Enforcement</t>
  </si>
  <si>
    <t>$250 per employee for the first calendar year the employer is noncompliant</t>
  </si>
  <si>
    <t>autoira-optout-mechanics</t>
  </si>
  <si>
    <t>30 days from the notification letter/email to opt out before deductions start; opt out any time afterward, online, by phone, or by mail</t>
  </si>
  <si>
    <t>The statute is silent on the window — 820 ILCS 80/60 only says an employee 'may opt out of participation in the Program in the manner described in Section 55,' and 820 ILCS 80/55's disclosure list requires only that materials explain 'how to opt out of the Program.' The 30-day window comes from program implementation. Timeline: Day 0, saver receives notification letter or email with an Access Code; Days 1–30, saver may customize, change rate, change investments, or opt out; after Day 30, auto-enrollment takes effect at the defaults. Opting out before day 30 means no payroll deduction is ever taken and the account is never activated. Opting out after day 30 stops deductions prospectively and already-deducted amounts 'can be withdrawn.' Re-enrollment is permitted at any time by updating the savings rate. Critically, opt-out is PASSIVE-DEFAULT-ADVERSE: doing nothing enrolls you. This is the mechanism that creates the excess-contribution exposure in the next cell.</t>
  </si>
  <si>
    <t>820 ILCS 80/55; 820 ILCS 80/60</t>
  </si>
  <si>
    <t>If you don't take any action within 30 days of receiving your notification letter or email, you'll be automatically enrolled with the default settings.</t>
  </si>
  <si>
    <t>autoira-federal-magi-excess-contribution-trap</t>
  </si>
  <si>
    <t>NO MAGI screening — the program discloses the federal Roth income limits and places the duty on the SAVER; an auto-enrolled high earner who never opts out makes an excess contribution subject to the 6% excise per year until corrected</t>
  </si>
  <si>
    <t>THE CENTRAL TRAP. The program does not verify a saver's income against the federal Roth MAGI limits before auto-enrolling them. It discloses the limits and assigns responsibility to the individual: 'Income limit reminder: My Illinois Savings Roth IRA accounts have IRS income limits on eligibility. If your income exceeds those limits, you may not participate.' Eligibility is framed the same way: a saver is eligible as long as they are 18+, earning taxable Illinois wages, 'and within the IRS income limits for Roth IRA contributions.' The new site states NO dollar figures, deferring to the IRS. For 2026 the Roth MAGI phase-out is $153,000–$168,000 single/HoH and $242,000–$252,000 MFJ ($0–$10,000 MFS). A worker above the ceiling who is auto-enrolled at the 5% default and never opts out has contributed to a Roth IRA they were ineligible for: per the IRS, 'Excess contributions are taxed at 6% per year for each year the excess amounts remain in the IRA' (IRC §4973), capped at 6% of the combined year-end value of all the taxpayer's IRAs. NOTABLE STATUTORY TENSION: 820 ILCS 80/30 directs the Board to 'Verify employee eligibility for auto-enrollment in accordance with the Internal Revenue Code and applicable Federal and State laws' — a duty that on its face sits with the Board, yet the program's operative consumer disclosure puts income-eligibility determination on the saver. Nothing in 820 ILCS 80/55's nine mandated disclosure items requires any income-eligibility or tax-consequence warning at all; the closest are the items on contacting financial advisors and on employers not being liable. THE DESIGNATED REMEDY IS RECHARACTERIZATION to the program's Traditional IRA, which the program describes and which moves contributions plus attributable gains or losses so the IRS treats them as originally Traditional. Correction is the saver's to initiate; the program does not detect the condition. Salary alone rarely triggers this — the realistic paths are a spouse's income on a joint return, or exactly the case this dataset cares about: a Roth CONVERSION or other one-off income event pushing MAGI over the ceiling in a year the saver is passively enrolled at 5%.</t>
  </si>
  <si>
    <t>IRC §4973 (6% excise on excess contributions); IRC §408A(c)(3) (Roth MAGI limits); 820 ILCS 80/30; 820 ILCS 80/55</t>
  </si>
  <si>
    <t>Income limit reminder: My Illinois Savings Roth IRA accounts have IRS income limits on eligibility. If your income exceeds those limits, you may not participate.</t>
  </si>
  <si>
    <t>autoira-city-level-program</t>
  </si>
  <si>
    <t>None — no Illinois city operates its own auto-IRA; Chicago employers are covered by the state program</t>
  </si>
  <si>
    <t>Chicago has not adopted a municipal auto-IRA. Its retirement pages cover city-employee pensions (MEABF, CTA plan) and a deferred compensation plan for city employees — not a private-sector mandate. Private-sector Chicago employers meeting the 5-employee test fall under the state program like the rest of Illinois; the Treasurer reports employer participation in all 102 Illinois counties. For context, the only US city programs are Seattle and New York City (both later folded into or superseded by state plans) and Philadelphia, whose Retirement Savings Board was approved by ballot measure May 19, 2026 and is on track to be the first city program actually implemented. No Illinois analogue exists or is pending as of mid-2026.</t>
  </si>
  <si>
    <t>820 ILCS 80 (statewide preemptive coverage); no Chicago municipal ordinance</t>
  </si>
  <si>
    <t>https://www.illinoistreasurer.gov/Individuals/Secure_Choice</t>
  </si>
  <si>
    <t>Under Illinois law, businesses must participate in My Illinois Savings or offer a qualified retirement plan</t>
  </si>
  <si>
    <t>529-state-deduction-amount</t>
  </si>
  <si>
    <t>Subtraction up to $10,000 single / $20,000 MFJ per year — but ONLY for Illinois plans (Bright Start, Bright Directions, College Illinois). NOT a tax-parity state</t>
  </si>
  <si>
    <t>Identical to the research cell EXCEPT: delete the quoted phrase 'without regard to whether the contributions are made to a single account or more than one account' — it appears in none of the cited sources. Support the per-taxpayer point instead from the form's own mechanics: Schedule M Table 13 requires each account to be listed separately, the amounts to be totalled on Line 13a, and Line 13 to be 'the lesser amount of Line 13a or $10,000 ($20,000 if married filing a joint return),' with the note 'Line 13 may not exceed $10,000 ($20,000 if married filing a joint return)' — i.e. one cap across all accounts. Also note that the $20,000 joint figure is administrative, not statutory: 35 ILCS 5/203(a)(2)(Y) states only 'a maximum of $10,000 contributed in the taxable year.'</t>
  </si>
  <si>
    <t>35 ILCS 5/203(a)(2)(Y); IL-1040 Schedule M Line 13 instructions (2025)</t>
  </si>
  <si>
    <t>https://tax.illinois.gov/forms/incometax/currentyear/individual/il-1040-schedule-m-instr.html</t>
  </si>
  <si>
    <t>Enter the lesser amount of Line 13a or $10,000 ($20,000 if married filing a joint return) on Line 13.</t>
  </si>
  <si>
    <t>529-to-roth-rollover-state-treatment</t>
  </si>
  <si>
    <t>QUALIFIED at the Illinois level — a SECURE 2.0 §126 529-to-Roth rollover is statutorily EXCLUDED from "nonqualified withdrawal," so there is NO Illinois recapture and no Illinois tax on earnings</t>
  </si>
  <si>
    <t>REFUTES OUR LIVE PAGE. 15 ILCS 505/16.5 defines 'nonqualified withdrawal' by exclusion, and a Roth rollover is one of the enumerated carve-outs: the definition covers a distribution other than one that '(i) is used for the qualified expenses of the designated beneficiary,' '(ii) results from the beneficiary's death or disability,' '(iii) is a rollover to another account in the College Savings Pool,' '(iv) is a rollover to an Illinois ABLE account,' or '(v) is a rollover to a Roth IRA account to the extent permitted by Section 529 of the Internal Revenue Code.' The same section separately authorizes rollovers to 'a Roth IRA account, to the extent permitted by Section 529 of the Internal Revenue Code.' This matters because the Illinois recapture addition modification, 35 ILCS 5/203(a)(2)(D-22), is triggered ONLY by a 'nonqualified withdrawal' — it adds back 'an amount equal to the contribution component of the nonqualified withdrawal or refund that was previously deducted from base income under subsection (a)(2)(Y).' A §126 rollover is not a nonqualified withdrawal, so the addback never fires: no recapture of prior-year subtractions, and no Illinois tax on the earnings portion. Illinois's conformity is drafted as a dynamic cross-reference ('to the extent permitted by Section 529'), so it tracks the federal §126 conditions automatically — 15-year account seasoning, 5-year contribution lookback, beneficiary-owned Roth, subject to the annual IRA limit, $35,000 lifetime cap. CAVEAT ON SOURCING: this is a statutory-construction conclusion from the operative texts. I found no Illinois DOR guidance document (no Schedule M instruction line, no publication, no bulletin) that addresses 529-to-Roth rollovers by name, so the conclusion rests on the statutes rather than on explicit administrative guidance.</t>
  </si>
  <si>
    <t>15 ILCS 505/16.5 (definition of "nonqualified withdrawal"); 35 ILCS 5/203(a)(2)(D-22)</t>
  </si>
  <si>
    <t>https://www.ilga.gov/documents/legislation/ilcs/documents/001505050K16.5.htm</t>
  </si>
  <si>
    <t>is a rollover to a Roth IRA account to the extent permitted by Section 529 of the Internal Revenue Code</t>
  </si>
  <si>
    <t>529-recapture-mechanics-multi-year</t>
  </si>
  <si>
    <t>Illinois recapture IS multi-year/cumulative (all prior deductions, less amounts already recaptured) — but it applies to genuinely nonqualified withdrawals and out-of-state transfers, NOT to a §126 Roth rollover</t>
  </si>
  <si>
    <t>Keep the research cell's mechanics, which are confirmed, but fix the worked example two ways. (1) The addback is limited by statute to the CONTRIBUTION component previously deducted (35 ILCS 5/203(a)(2)(D-22)), so a $35,000 nonqualified withdrawal produces a $35,000 addback only where all $35,000 is previously-deducted contribution; if part is earnings, the addback is smaller. (2) The $1,732.50 is not the whole Illinois cost of a genuinely nonqualified withdrawal — the earnings portion is already in federal AGI and therefore in Illinois base income independently of any recapture, so the total Illinois tax exceeds the recapture figure. Frame the example as 'up to $1,732.50 of recapture tax, plus Illinois tax on the earnings portion,' or pick a contributions-only fact pattern. Also quote Line 9 in full: '...and any deductions recaptured in prior years for that plan' (the cell's quote drops 'for that plan').</t>
  </si>
  <si>
    <t>35 ILCS 5/203(a)(2)(D-22); IL-1040 Schedule M Lines 7 and 9 instructions (2025)</t>
  </si>
  <si>
    <t>https://www.ilga.gov/Documents/legislation/ilcs/documents/003500050K203.htm</t>
  </si>
  <si>
    <t>an amount equal to the contribution component of the nonqualified withdrawal or refund that was previously deducted from base income under subsection (a)(2)(Y) of this Section</t>
  </si>
  <si>
    <t>property-tax-senior-freeze-income-limit</t>
  </si>
  <si>
    <t>Senior Citizens Assessment Freeze Homestead Exemption: household income limit $75,000 for TY2026 (up from $65,000), $77,000 for 2027, $79,000 for 2028+</t>
  </si>
  <si>
    <t>35 ILCS 200/15-172. Requires the applicant to be 'age 65 years of age or older during the taxable year,' own and occupy the residence, and meet the household-income ceiling. The limit was $65,000 for taxable years 2018 through 2025; P.A. 104-0452 (SB 642), signed December 12, 2025, raised it to $75,000 for taxable year 2026, $77,000 for 2027, and $79,000 for 2028 and thereafter (with no automatic indexation past 2028 — it stays at $79,000 unless the General Assembly acts). CORRECTS the widely-repeated $65,000 figure, which is now stale. 'Household income' means 'the combined income of the members of a household for the calendar year preceding the taxable year' — note the ONE-YEAR LOOKBACK: 2026 eligibility turns on 2025 income, so a conversion done in 2025 hits the 2026 application. Applied for annually on Form PTAX-340. The exemption freezes the equalized assessed value at a base-year amount; the exempt amount is 'the equalized assessed value of the residence in the taxable year for which application is made minus the base amount.'</t>
  </si>
  <si>
    <t>35 ILCS 200/15-172; P.A. 104-0452 (SB 642)</t>
  </si>
  <si>
    <t>https://www.ilga.gov/documents/legislation/ilcs/documents/003502000K15-172.htm</t>
  </si>
  <si>
    <t>the combined income of the members of a household for the calendar year preceding the taxable year</t>
  </si>
  <si>
    <t>property-tax-senior-freeze-income-definition</t>
  </si>
  <si>
    <t>Keyed to FEDERAL AGI plus add-backs — so a Roth CONVERSION COUNTS (it is in federal AGI) even though Illinois subtracts it for income-tax purposes; a QUALIFIED Roth DISTRIBUTION does NOT count</t>
  </si>
  <si>
    <t>THE DECISIVE CELL, and the answer the brief asked me to chase to statutory text. 35 ILCS 200/15-172 does not define income itself — it borrows: '"Income" has the same meaning as provided in Section 3.07 of the Senior Citizens and Persons with Disabilities Property Tax Relief Act, except that, beginning in assessment year 2001, "income" does not include veteran's benefits.' And 320 ILCS 25/3.07 begins from the FEDERAL number: '"Income" means adjusted gross income, properly reportable for federal income tax purposes under the provisions of the Internal Revenue Code, modified by adding thereto the sum of the following amounts to the extent deducted or excluded from gross income in the computation of adjusted gross income' — then adds back interest and dividends, Illinois income tax paid, annuity/endowment/life-insurance receipts, Social Security benefits, Railroad Retirement benefits, cash public assistance, NOL and capital-loss carryovers, and Workers' Compensation/Occupational Diseases benefits. It is therefore keyed to FEDERAL AGI, NOT to Illinois base income. That distinction decides the case. A Roth conversion IS included in federal AGI. Illinois does subtract conversion income for its own income tax — 35 ILCS 5/203(a)(2)(W): 'For taxable years beginning on or after January 1, 1998, all amounts included in the taxpayer's federal gross income in the taxable year from amounts converted from a regular IRA to a Roth IRA' — but that subtraction is IRRELEVANT here, because 3.07 starts from federal AGI and the only Illinois Income Tax Act item it carves back out is subparagraph (X), which is Holocaust-victim reparations, NOT (W). I verified (W), (X) and (F) individually to rule out a cross-reference error: (F) is the traditional retirement-income subtraction (IRC §§402, 403, 406, 407, 408 amounts), (W) is the Roth conversion subtraction, (X) is Holocaust reparations. CONCLUSION: a Roth conversion inflates household income for the freeze dollar-for-dollar, and a senior converting a meaningful balance will very likely blow through $75,000 in the conversion year, costing the exemption for the FOLLOWING taxable year. CONTRAST WITH PENNSYLVANIA, which is more punitive in the other direction: PA's PTRR counts the gross amount of an IRA distribution even when untaxed, whereas Illinois's federal-AGI anchor means a QUALIFIED Roth distribution — never in federal AGI — does not count at all. Illinois is friendlier to Roth withdrawals and equally hostile to Roth conversions.</t>
  </si>
  <si>
    <t>320 ILCS 25/3.07; 35 ILCS 200/15-172; 35 ILCS 5/203(a)(2)(W) and (X)</t>
  </si>
  <si>
    <t>https://www.ilga.gov/documents/legislation/ilcs/documents/032000250K3.07.htm</t>
  </si>
  <si>
    <t>"Income" means adjusted gross income, properly reportable for federal income tax purposes under the provisions of the Internal Revenue Code, modified by adding thereto the sum of the following amounts</t>
  </si>
  <si>
    <t>property-tax-senior-freeze-cost-of-losing</t>
  </si>
  <si>
    <t>Loss is uncapped and varies by property — equals (current EAV − base-year EAV) × local tax rate; the cliff is absolute, with $1 of excess income forfeiting the whole year, but the base year does NOT reset upward on re-qualification</t>
  </si>
  <si>
    <t>Keep the research cell's refusal to publish a representative dollar figure and its hard-cliff statement, both of which check out. But DELETE the flagged caution about losing a year establishing a 'NEW, higher base year' — I chased it to the statutory text and it is refuted. 35 ILCS 200/15-172 defines 'Base year' as the year before the applicant FIRST qualifies and applies, and provides that the base year is replaced only when a later qualifying year's EAV is LESS than the existing base year's — a downward-only ratchet that benefits the owner. So missing a year and re-qualifying interrupts the benefit for that year without permanently raising the base. Say so affirmatively; it is a reader-favourable correction to a widely repeated worry.</t>
  </si>
  <si>
    <t>35 ILCS 200/15-172</t>
  </si>
  <si>
    <t>If in any subsequent taxable year for which the applicant applies and qualifies for the exemption the equalized assessed value of the residence is less than the equalized assessed value in the existing base year (provided that such equalized assessed value is not based on an assessed value that results from a temporary irregularity in the property that reduces the assessed value for one or more taxable years), then that subsequent taxable year shall become the base year until a new base year is established under the terms of this paragraph.</t>
  </si>
  <si>
    <t>property-tax-senior-homestead-no-income-test</t>
  </si>
  <si>
    <t>Senior Citizens Homestead Exemption: NOT income-tested — $8,000 EAV reduction in Cook County AND in counties contiguous to Cook, $5,000 elsewhere (TY2023+)</t>
  </si>
  <si>
    <t>Identical to the research cell except the county scope. For taxable years 2023 and thereafter the $8,000 reduction reaches both counties of 3,000,000 or more inhabitants (Cook) and counties contiguous to such a county — i.e. the collar counties bordering Cook — with $5,000 in all other counties. The cell's parenthetical '(i.e. Cook County)' and 'and $5,000 in all other counties' understates the $8,000 tier and would mislead collar-county readers. The TY2017–2022 version was Cook-only at $8,000; the contiguous-county extension is what changed for TY2023.</t>
  </si>
  <si>
    <t>35 ILCS 200/15-170</t>
  </si>
  <si>
    <t>https://www.ilga.gov/documents/legislation/ilcs/documents/003502000K15-170.htm</t>
  </si>
  <si>
    <t>For taxable years 2023 and thereafter, the maximum reduction is $8,000 in counties with 3,000,000 or more inhabitants and counties that are contiguous to a county of 3,000,000 or more inhabitants and $5,000 in all other counties.</t>
  </si>
  <si>
    <t>property-tax-senior-deferral-program</t>
  </si>
  <si>
    <t>Senior Citizens Real Estate Tax Deferral: household income limit $77,000 for TY2026; defer up to $7,500/year at 3% simple interest with a lien</t>
  </si>
  <si>
    <t>Same as the research cell, but the conversion answer is no longer an inference and the hedge should be removed. PIO-64's enumerated household-income list includes 'Pension and IRA benefits (federally taxable portion only)' — so a Roth CONVERSION, which is federally taxable IRA income, counts toward the deferral limit, while a QUALIFIED Roth distribution, which is not federally taxable, does not. That mirrors the freeze's federal-AGI outcome by a different route (an enumerated taxability test rather than an AGI anchor) and reaches the same practical answer. Also add the equity ceiling the cell omits: 'The maximum amount that can be deferred, including interest and lien fees, is 80 percent of the taxpayer's equity interest in the property.'</t>
  </si>
  <si>
    <t>320 ILCS 30 (Senior Citizens Real Estate Tax Deferral Act); Illinois DOR Publication PIO-64</t>
  </si>
  <si>
    <t>https://tax.illinois.gov/research/publications/pio-64.html</t>
  </si>
  <si>
    <t>Pension and IRA benefits (federally taxable portion only)</t>
  </si>
  <si>
    <t>benefit-access-program-income-cliff</t>
  </si>
  <si>
    <t>Benefit Access Program (former Circuit Breaker): household income under $33,562 (1 person) / $44,533 (2) / $55,500 (3+); unchanged since grant year 2020; same federal-AGI-based definition, so a conversion counts</t>
  </si>
  <si>
    <t>Same as the research cell with two fixes. (1) Drop 'gross income' from the value — it contradicts the cell's own (correct) analysis. The measure is the 320 ILCS 25/3.07 definition, which starts from federal adjusted gross income and adds back the enumerated items; a qualified Roth distribution never enters federal AGI and so does not count, while a conversion does. Calling it 'gross income' would tell a reader with a large qualified Roth withdrawal exactly the wrong thing. (2) Say 'unchanged since grant year 2020' rather than 'unindexed' as if barred: 320 ILCS 25/4 expressly permits discretionary adjustment — 'The Department on Aging may adopt rules such that on January 1, 2011, and thereafter, the foregoing household income eligibility limits may be changed to reflect the annual cost of living adjustment in Social Security and Supplemental Security Income benefits' — the Department simply has not used it, which is why the figures are still the 2020 ones.</t>
  </si>
  <si>
    <t>320 ILCS 25/4; 320 ILCS 25/3.07</t>
  </si>
  <si>
    <t>"Income" means adjusted gross income, properly reportable for federal income tax purposes under the provisions of the Internal Revenue Code, modified by adding thereto the sum of the following amounts to the extent deducted or excluded from gross income in the computation of adjusted gross income</t>
  </si>
  <si>
    <t>medicaid-structure-spenddown-no-qit</t>
  </si>
  <si>
    <t>Illinois is a medically-needy SPEND-DOWN state, NOT an income-cap state — there is no hard income ceiling and no Miller trust / Qualified Income Trust mechanism</t>
  </si>
  <si>
    <t>Structurally Illinois resembles Pennsylvania, not Florida or Texas. HFS operates a spenddown pathway: 'The spenddown program helps some people who have too much income or too many assets (like bank accounts and other resources) to qualify for other HFS Medical Programs.' An applicant over the income standard is not barred; instead 'You pay for the cost of your medical care up to a set amount each month based on your income and assets. This is called your spenddown amount,' and 'If they have medical bills or receipts for recent payments they made for medical care, they may qualify under spenddown.' Because excess income is absorbed by incurred medical expense rather than blocked by a categorical cap, the Qualified Income Trust / Miller trust device that income-cap states require is not the Illinois mechanism and is not needed here. CONSEQUENCE FOR ROTH ANALYSIS: there is no income cliff to trip on the Illinois Medicaid income side — additional income raises the monthly spenddown obligation proportionally rather than causing outright ineligibility. The exposure in Illinois is on the RESOURCE side (next cells), not the income side. Eligibility mechanics only; nothing here is planning advice.</t>
  </si>
  <si>
    <t>Illinois HFS Medicaid Spenddown (HFS 591); AABD medical program</t>
  </si>
  <si>
    <t>https://hfs.illinois.gov/info/brochures-and-forms/brochures/hfs591sp.html</t>
  </si>
  <si>
    <t>The spenddown program helps some people who have too much income or too many assets (like bank accounts and other resources) to qualify for other HFS Medical Programs.</t>
  </si>
  <si>
    <t>medicaid-asset-limit-2026</t>
  </si>
  <si>
    <t>$17,500 resource limit — the SAME figure for a single individual and for a couple (AABD medical), effective since May 12, 2023</t>
  </si>
  <si>
    <t>HFS raised the AABD medical resource limit to '$17,500 for both individuals and couples for medical cases eligible under the Aid to the Aged, Blind, and Disabled (AABD) medical program,' up from '$2000 for an individual and $3000 for a couple,' effective May 12, 2023, when the resource test resumed for all new applications and redeterminations processed on or after that date. This is implemented as a resource disregard layered on top of the exempt resources listed in the administrative code. Illinois's $17,500 is dramatically more generous than the $2,000 figure still common in other states — worth flagging because readers routinely assume $2,000 nationwide. NOTE THE ODDITY: the limit does not increase for a married couple, so two applicants share the same $17,500 that one applicant gets. I found no 2026-specific update to this figure and no indexation provision, so $17,500 remains current. The HFS notice announcing it addresses 'AABD medical program' cases generally and does not separately call out long-term-care applicants; LTC applicants are an AABD medical population, but the notice's silence on that point is why I flag the LTC-specific application as slightly less than certain.</t>
  </si>
  <si>
    <t>89 Ill. Adm. Code 120.382 (resource disregard); HFS Provider Notice 05/19/2023</t>
  </si>
  <si>
    <t>https://hfs.illinois.gov/medicalproviders/notices/notice.prn230519a.html</t>
  </si>
  <si>
    <t>$17,500 for both individuals and couples for medical cases eligible under the Aid to the Aged, Blind, and Disabled (AABD) medical program</t>
  </si>
  <si>
    <t>medicaid-ira-roth-countable-resource</t>
  </si>
  <si>
    <t>An applicant's own IRA/Roth IRA IS a countable resource if accessible; payout status flips it to income with exempt principal — and because Roth IRAs have no lifetime RMDs, nothing establishes payout status automatically</t>
  </si>
  <si>
    <t>IDHS PM 07-02-17 sets a three-way test for AABD/long-term-care cases. General rule: 'Annuities, pension plans and other retirement accounts that can be accessed are countable as income or as a resource.' If drawing: 'If the customer is drawing benefits from the plan, budget the income. The principle is exempt.' If not drawing: 'If the customer is not drawing benefits, determine his or her ability to access the plan. If he or she can access the benefits without a penalty (but chooses not to), count the principle as a resource. If there is a penalty for accessing, count the principle minus the penalty as a resource.' If inaccessible: 'If the customer cannot access the annuity, pension plan or other retirement account, the resource is exempt.' PAYOUT STATUS IS THEREFORE DECISIVE, and this is where the Roth wrinkle bites. For an applicant past 59½ a Roth IRA is fully accessible with no penalty, so the entire principal counts as a resource against the $17,500 limit unless the account is actually in payout. And because Roth IRAs carry NO lifetime required minimum distributions (unlike traditional IRAs, where the RMD regime forces distributions at 73/75 and thereby establishes payout status as a matter of course), nothing in the Roth's own mechanics ever puts it into payout status. A traditional IRA owner subject to RMDs backs into the favorable 'budget the income, principal exempt' treatment passively; a Roth owner does not, and a Roth balance can sit fully countable indefinitely. Under 59½ the counted amount is principal minus the access penalty. CAUTION AGAINST A COMMON MISREADING: IDHS WAG 07-04-10 states that 'Tax-preferred Pension plans, Retirement and Education accounts, and ABLE accounts are exempt from consideration as an asset' and expressly lists Roth IRAs — but that is the SNAP asset policy, not Medicaid. Do not apply it to AABD/LTC eligibility.</t>
  </si>
  <si>
    <t>IDHS PM 07-02-17 (Annuities and Pensions), AABD medical / long-term care</t>
  </si>
  <si>
    <t>https://www.dhs.state.il.us/page.aspx?item=14943</t>
  </si>
  <si>
    <t>If the customer is not drawing benefits, determine his or her ability to access the plan. If he or she can access the benefits without a penalty (but chooses not to), count the principle as a resource.</t>
  </si>
  <si>
    <t>medicaid-community-spouse-retirement-accounts</t>
  </si>
  <si>
    <t>COUNTED — Illinois pools all non-exempt resources of both spouses at the snapshot; there is no exclusion for the community spouse's own IRA or 401(k). Illinois is LESS favorable than Pennsylvania here</t>
  </si>
  <si>
    <t>Established rather than assumed, because Pennsylvania's answer is the opposite. IDHS PM 07-02-22 defines the allowance by reference to combined ownership: 'The CSRA is the portion of total non-exempt resources owned by the LTC spouse, the community spouse, or jointly by both, which may be transferred to the community spouse.' Ownership is therefore irrelevant to countability — whose name is on the account does not shelter it. A snapshot of the couple's combined non-exempt resources is taken as of the first continuous institutionalization of at least 30 days, and the community spouse may retain up to the CSRA out of that pooled total. Nothing in PM 07-02-22 or PM 07-02-17 exempts the community spouse's retirement accounts as a class; the only categorical transfers 'regardless of their dollar value' are personal effects, household goods and one motor vehicle. The community spouse's IRA is thus subject to the same PM 07-02-17 accessibility/payout analysis as the applicant's. PENNSYLVANIA CONTRAST: PA excludes the community spouse's retirement accounts entirely, an unusually favorable rule; Illinois does not, and a community spouse with a large IRA can find that balance inside the countable pool. This is eligibility mechanics only. CONFIDENCE NOTE: this is a negative finding — I confirmed the pooling rule affirmatively and found no exemption in the sections I read, but a categorical exclusion buried in another PM/WAG section or in 89 Ill. Adm. Code 120.381 (which I could not retrieve from the official JCAR site) cannot be fully excluded.</t>
  </si>
  <si>
    <t>IDHS PM 07-02-22 (Community Spouse Resource Allowance); 89 Ill. Adm. Code 120.379</t>
  </si>
  <si>
    <t>https://www.dhs.state.il.us/page.aspx?item=14996</t>
  </si>
  <si>
    <t>The CSRA is the portion of total non-exempt resources owned by the LTC spouse, the community spouse, or jointly by both, which may be transferred to the community spouse.</t>
  </si>
  <si>
    <t>medicaid-csra-mmmna-2026</t>
  </si>
  <si>
    <t>2026: Community Spouse Resource Allowance $143,172.00; Community Spouse Maintenance Needs Allowance $4,066.50/month — effective January 1, 2026</t>
  </si>
  <si>
    <t>Per HFS Provider Notice issued 01/22/2026, effective January 1, 2026 the CSRA rises from $135,648.00 to '$143,172.00' and the CSMNA (Illinois's term for what most states call the MMMNA) rises from $3,948.50 to '$4,066.50.' The notice explains the indexation basis: 'The CSMNA and CSRA will increase every year based on the Federal Poverty Level (FPL) amounts posted annually by the Federal government,' pursuant to P.A. 102-1037, which converted these from static figures to annually escalating standards. Illinois sets its own standards within the federal spousal-impoverishment framework rather than simply adopting the federal maximum. The CSRA is the ceiling on what may be transferred to or retained by the community spouse out of the couple's pooled non-exempt resources at the snapshot; the CSMNA is the monthly income floor protected for the community spouse, which can divert the institutionalized spouse's income away from the cost of care. Both figures are current for 2026.</t>
  </si>
  <si>
    <t>HFS Provider Notice 01/22/2026; P.A. 102-1037; 89 Ill. Adm. Code 120.379</t>
  </si>
  <si>
    <t>https://hfs.illinois.gov/medicalproviders/notices/notice.prn260122a.html</t>
  </si>
  <si>
    <t>The CSMNA and CSRA will increase every year based on the Federal Poverty Level (FPL) amounts posted annually by the Federal government.</t>
  </si>
  <si>
    <t>medicaid-distributions-as-income</t>
  </si>
  <si>
    <t>Distributions actually being taken are budgeted as INCOME (and the principal then becomes exempt); a Roth distribution is not federally taxable but is still budgeted as available income</t>
  </si>
  <si>
    <t>Same authority as the resource cell: 'If the customer is drawing benefits from the plan, budget the income. The principle is exempt' (IDHS PM 07-02-17). So there is a genuine trade-off in Illinois's structure. Taking distributions converts a countable resource into budgeted income and exempts the principal — favorable against the $17,500 resource limit — while increasing monthly income and therefore the monthly spenddown obligation. Because Illinois has no income cap (see the spenddown cell), additional income does not cause categorical ineligibility; it raises the spenddown amount proportionally. Note that Medicaid income budgeting is a question of AVAILABILITY, not federal taxability: a qualified Roth distribution is tax-free federally and excluded from federal AGI, but it is still money received and is budgeted as income. Readers who assume 'tax-free means it does not count' will be wrong here — the same trap in a different guise from the property-tax-freeze cell, where a Roth conversion counts despite the Illinois income-tax subtraction. Eligibility mechanics only; nothing here is planning advice, and the interaction between resource and income treatment is exactly the kind of question that belongs with a licensed elder-law attorney.</t>
  </si>
  <si>
    <t>If the customer is drawing benefits from the plan, budget the income. The principle is exempt.</t>
  </si>
  <si>
    <t>residency-moving</t>
  </si>
  <si>
    <t>taxes-conversion-resident</t>
  </si>
  <si>
    <t>$0 — Illinois does not tax a Roth conversion, even for a full-year resident</t>
  </si>
  <si>
    <t>Publication 120, Retirement Income (R-12/25, revised December 2025) lists among the amounts subtractable on Form IL-1040, Line 5: an IRA "(including amounts rolled over to a Roth IRA)." The subtraction is of the federally taxed portion, i.e. exactly the amount a conversion adds to federal AGI. Pub 120's required-attachment list names the transaction a second time and unambiguously: taxpayers must attach federal 1040 pages 1-2 to support the subtraction for "converting a traditional IRA to a Roth IRA." Pub 120 also confirms "You may include early distributions from qualified plans and IRAs," so a pre-59.5 conversion or distribution is equally subtractable. There is no age gate, no income cap and no phase-out anywhere in Pub 120 or the IL-1040 Line 5 instructions. Net effect: a $100,000 conversion enters IL-1040 Line 1 via federal AGI and is removed in full at Line 5, leaving Illinois base income unchanged.</t>
  </si>
  <si>
    <t>IL DOR Publication 120, Retirement Income (PUB-120 R-12/25)</t>
  </si>
  <si>
    <t>an Individual Retirement Account (IRA) (including amounts rolled over to a Roth IRA) or a self-employed retirement (SEP) plan reported on your U.S. 1040 or 1040-SR, Line 4b.</t>
  </si>
  <si>
    <t>taxes-conversion-resident-attachment-naming</t>
  </si>
  <si>
    <t>IDOR names the transaction outright, twice: Pub 120's attachment list says "converting a traditional IRA to a Roth IRA," and the Taxpayer Answer Center says Illinois does not tax "a traditional IRA that has been converted to a Roth IRA"</t>
  </si>
  <si>
    <t>Same substance, one inline quotation fixed. The Pub 120 attachment bullet is verbatim: "converting a traditional IRA to a Roth IRA," appearing alongside "IRA distribution" and "qualified employee benefit plans, including 401(k)." But the Taxpayer Answer Center does NOT use the phrase "Roth IRA conversions." Its actual wording, which is stronger and should be quoted instead, is that Illinois does not tax the federally taxed portion received from a list that includes "a traditional IRA that has been converted to a Roth IRA." Do not print "Roth IRA conversions" in quotation marks as IDOR language.</t>
  </si>
  <si>
    <t>IL DOR Publication 120 (R-12/25), "What must I attach to my Form IL-1040 when I subtract retirement income on Line 5?"; see also tax.illinois.gov/questionsandanswers/answer.99.html</t>
  </si>
  <si>
    <t>https://tax.illinois.gov/questionsandanswers/answer.99.html</t>
  </si>
  <si>
    <t>Illinois does not tax the amount of any federally taxed portion (not the gross amount) included in your Form IL-1040, Line 1, that you received from: qualified employee benefit plans, including 401(K) plans; an Individual Retirement Account, (IRA) or a self-employed retirement plan; a traditional IRA that has been converted to a Roth IRA;</t>
  </si>
  <si>
    <t>taxes-conversion-statutory-basis</t>
  </si>
  <si>
    <t>Two independent subtractions reach it — 35 ILCS 5/203(a)(2)(W) names Roth conversions expressly, and (a)(2)(F) covers the same income through IRC §408</t>
  </si>
  <si>
    <t>The Illinois Income Tax Act subtracts a Roth conversion twice over, and the page states both because they cover different transactions. (W) is the express one: "(W) For taxable years beginning on or after January 1, 1998, all amounts included in the taxpayer's federal gross income in the taxable year from amounts converted from a regular IRA to a Roth IRA. This paragraph is exempt from the provisions of Section 250;" It names the transaction outright, has applied since tax years beginning on or after January 1, 1998, and is expressly exempt from Section 250 — the provision that otherwise sunsets post-1994 deductions after five years absent a stated expiry. So the conversion subtraction does not lapse. (F) is the general one: it subtracts all amounts included in federal AGI under IRC §§402(a), 402(c), 403(a), 403(b), 406(a), 407(a) and 408, which captures conversion income because IRC §408A(d)(3)(A) treats the amount as a distribution from the traditional IRA under §408. Why both matter, and at the confidence each deserves: (W) by its terms covers a conversion "from a regular IRA", so a DIRECT 401(k) or 403(b) rollover into a Roth IRA — never touching a traditional IRA — falls outside (W)'s express terms. Illinois has published nothing addressing that route, so the (F) answer for it is a CONSTRUCTION rather than express text: IRC §408A(d)(3)(A) and §402A(c)(4)(A) each impose the inclusion "Notwithstanding sections 402(c), 403(b)(8)...", and neither §408A nor §402A is enumerated in (F). The practical answer is still $0 — it is retirement-plan income of exactly the kind (F) subtracts and no addback reaches it — but a reader routing a workplace plan straight into a Roth IRA relies on a construction, not on a subparagraph naming the transaction. Note also that the additions list at (a)(2)(A) through (D-26) contains no addback touching pensions, IRAs, §402/§403/§408 income, elective deferrals or §72(t) penalties, so nothing pulls the subtracted amount back in.</t>
  </si>
  <si>
    <t>35 ILCS 5/203(a)(2)(W) and 5/203(a)(2)(F); 35 ILCS 5/250; IRC §408A(d)(3)(A)</t>
  </si>
  <si>
    <t>(W) For taxable years beginning on or after January 1, 1998, all amounts included in the taxpayer's federal gross income in the taxable year from amounts converted from a regular IRA to a Roth IRA. This paragraph is exempt from the provisions of Section 250;</t>
  </si>
  <si>
    <t>income-tax-rate</t>
  </si>
  <si>
    <t>4.95% flat, single statewide rate, no county or municipal income tax</t>
  </si>
  <si>
    <t>35 ILCS 5/201(b)(5.4) sets the individual rate at 4.95% of net income for taxable years beginning on or after July 1, 2017; it is unchanged for 2026 and the IL-1040 Instructions (R-02/25) restate it. Illinois is a flat-rate state with a single tax line — there is no local income tax add-on anywhere in Illinois, including Chicago. This matters twice for this page: (1) it is the rate that would have applied to a conversion but for the Line 5 subtraction, so 4.95% is the rate people wrongly assume they are escaping by leaving; (2) it is the sharp contrast with Indiana, where a county income tax stacks on top of the state rate. Personal exemption for TY2025 is $2,850 per the same instructions.</t>
  </si>
  <si>
    <t>35 ILCS 5/201(b)(5.4); IL-1040 Instructions (R-02/25)</t>
  </si>
  <si>
    <t>https://www.ilga.gov/Documents/legislation/ilcs/documents/003500050K201.htm</t>
  </si>
  <si>
    <t>worked-example-100k-conversion</t>
  </si>
  <si>
    <t>$100,000 conversion: Illinois resident $0 · former Illinois resident $0 · saving from leaving = $0</t>
  </si>
  <si>
    <t>Using the brief's scenario (about $160,000 of other taxable income, $100,000 converted): an Illinois RESIDENT reports the $100,000 on federal Form 1040 Line 4b, carries it into IL-1040 Line 1 via federal AGI, and subtracts the entire $100,000 at IL-1040 Line 5 under 35 ILCS 5/203(a)(2)(F). Illinois base income is unchanged, so Illinois tax on the conversion is $100,000 x 0% = $0 — not 4.95% x $100,000 = $4,950. A FORMER Illinois resident who has completed the move pays $0 as well, by a different route: Schedule NR Instructions (R-12/25) direct nonresidents to enter nothing on Line 13 (taxable IRA distributions), nothing on Line 14 (pensions and annuities), and nothing on Line 42. Illinois therefore joins Pennsylvania, Texas and Florida at $0 in the cross-state table: CA $9,300 · NYC $11,949 (NYS $8,073 incl. Tax Law §601(d-5) supplemental tax + NYC $3,876) · NJ $6,370 · PA $0 · TX $0 · FL $0 · **IL $0**. Because both ends are zero, there is no move-year timing decision to optimise and no dollar of income tax to be saved by relocating.</t>
  </si>
  <si>
    <t>35 ILCS 5/203(a)(2)(F); IL DOR Pub 120 (R-12/25); IL-1040 Schedule NR Instructions (R-12/25), nonresident Lines 13, 14, 42</t>
  </si>
  <si>
    <t>https://tax.illinois.gov/content/dam/soi/en/web/tax/forms/incometax/documents/currentyear/individual/il-1040-schedule-nr-instr.pdf</t>
  </si>
  <si>
    <t>Line 13: Taxable IRA distributions Do not enter an amount on this line. As a nonresident, your IRA distributions are not taxed by Illinois.</t>
  </si>
  <si>
    <t>leaving-state-income-tax-saving</t>
  </si>
  <si>
    <t>Moving from Illinois to Florida, Texas or Tennessee saves $0 on a Roth conversion</t>
  </si>
  <si>
    <t>This is the page's counter-intuitive lead and it is verified from both ends rather than inferred. From the Illinois-resident end: Pub 120 (R-12/25) and 35 ILCS 5/203(a)(2)(F) remove the conversion from the Illinois base entirely, so a resident pays nothing. From the nonresident end: Schedule NR Instructions (R-12/25) forbid a nonresident from entering IRA or pension income at all, and IITA §301(c)(2)(A) refuses to allocate it. Both ends are zero, so the difference is zero. A saver who defers a conversion until the Florida move is complete has deferred it for no Illinois benefit; if the destination state taxes retirement income (Indiana or Wisconsin, both common Illinois destinations), waiting until after the move makes the conversion strictly WORSE. The correct Illinois-specific advice inverts the usual script: convert while still an Illinois resident if you are moving to a state that taxes retirement income, and treat the conversion timing as irrelevant if you are moving to a no-income-tax state.</t>
  </si>
  <si>
    <t>35 ILCS 5/203(a)(2)(F) (resident side); 35 ILCS 5/301(c)(2)(A) + Schedule NR Instructions R-12/25 (nonresident side)</t>
  </si>
  <si>
    <t>federal-4usc114-nonresident-bar</t>
  </si>
  <si>
    <t>4 U.S.C. §114(a) bars Illinois from taxing a nonresident's retirement income; §114(b)(3) extends the bar to political subdivisions</t>
  </si>
  <si>
    <t>P.L. 104-95 §1(a) (Jan. 10, 1996, 109 Stat. 979), codified at 4 U.S.C. §114, applies to amounts received after December 31, 1995 and was amended by P.L. 109-264 (2006). Subsection (a) is an absolute prohibition, and residency is determined under the taxing state's own law — so the entire question collapses into whether Illinois domicile has been abandoned. §114(b)(3) defines "State" to include political subdivisions, which is why no Illinois municipality could reach the income either (moot in Illinois, which has no local income tax, but load-bearing in the New York City comparison). §114(b)(2) borrows the definition of "income tax" from 4 U.S.C. §110(c). For Illinois this federal shield is belt-and-braces: Illinois's own allocation statute already declines to tax the income, so a departing Illinoisan does not need to invoke §114.</t>
  </si>
  <si>
    <t>4 U.S.C. §114(a), (b)(2), (b)(3) (P.L. 104-95, as amended by P.L. 109-264)</t>
  </si>
  <si>
    <t>https://uscode.house.gov/view.xhtml?req=granuleid:USC-prelim-title4-section114&amp;num=0&amp;edition=prelim</t>
  </si>
  <si>
    <t>No State may impose an income tax on any retirement income of an individual who is not a resident or domiciliary of such State (as determined under the laws of such State).</t>
  </si>
  <si>
    <t>federal-4usc114-roth-inside-subparagraph-E</t>
  </si>
  <si>
    <t>A Roth IRA is inside §114(b)(1)(E) by definition — the substantially-equal-periodic-payments condition sits only in (b)(1)(I)(i)</t>
  </si>
  <si>
    <t>Re-verified against the current U.S. Code text and IRC §408A, and the Pennsylvania reading holds without narrowing. §114(b)(1)(E) covers income from "an individual retirement plan described in section 7701(a)(37)." IRC §408A(b) provides that "the term 'Roth IRA' means an individual retirement plan (as defined in section 7701(a)(37)) which is designated ... as a Roth IRA." A Roth IRA is therefore literally the thing (E) names — it qualifies by definition, not by the §408A(a) "treated ... in the same manner as an individual retirement plan" rule, so no argument about the scope of that treated-as rule is needed. Critically, the "series of substantially equal periodic payments" requirement and the 10-year/life-expectancy alternatives appear only in §114(b)(1)(I)(i), which qualifies the (I) category (§3121(v)(2)(C) nonqualified deferred comp and retired-partner arrangements). Subparagraphs (A) through (H), including (E), carry no periodicity condition at all. A single lump-sum Roth distribution, or a one-off conversion, is protected. Do not restate this more narrowly than the statute does. A conversion by a nonresident is income from the distributing traditional IRA, itself an individual retirement plan under §7701(a)(37), so it is (E) income too.</t>
  </si>
  <si>
    <t>4 U.S.C. §114(b)(1)(E) vs (b)(1)(I)(i); IRC §408A(b); IRC §7701(a)(37)</t>
  </si>
  <si>
    <t>(E) an individual retirement plan described in section 7701(a)(37) of such Code;</t>
  </si>
  <si>
    <t>state-law-nonresident-bar-independent-of-114</t>
  </si>
  <si>
    <t>IITA §301(c)(2)(A) independently refuses to allocate a nonresident's IRC §§401–425 income to Illinois</t>
  </si>
  <si>
    <t>Illinois does not rely on the federal shield. 35 ILCS 5/301(c)(2) sweeps up every item of a non-resident's income that is not specifically allocated by §302 (compensation), §303 (nonbusiness income) or §304 (business income), expressly including "items of income taken into account under the provisions of Sections 401 through 425 of the Internal Revenue Code," and directs at (A) that for an individual, trust or estate such items "shall not be allocated to this State." IRC §408 (traditional IRAs) and §408A (Roth IRAs) both fall inside the 401-425 range, so both a nonresident's Roth distributions and a nonresident's conversion income are outside the Illinois base as a matter of state law. This is a stronger position for the taxpayer than §114 because it needs no federal-preemption argument and no inquiry into whether a payment is a "series of substantially equal periodic payments."</t>
  </si>
  <si>
    <t>35 ILCS 5/301(c)(2)(A)</t>
  </si>
  <si>
    <t>https://www.ilga.gov/Documents/legislation/ilcs/documents/003500050K301.htm</t>
  </si>
  <si>
    <t>(2) Unspecified items. Any item of income or deduction which was taken into account in the computation of base income for the taxable year by any person other than a resident and which is not otherwise specifically allocated or apportioned pursuant to Section 302, 303 or 304 (including, without limitation, interest, dividends, items of income taken into account under the provisions of Sections 401 through 425 of the Internal Revenue Code, ...): (A) in the case of an individual, trust, or estate, shall not be allocated to this State;</t>
  </si>
  <si>
    <t>dor-guidance-acknowledging-114</t>
  </si>
  <si>
    <t>No — IDOR guidance never cites 4 U.S.C. §114 or P.L. 104-95; it reaches the same result under IITA §301(c)(2)(A)</t>
  </si>
  <si>
    <t>Honest negative, verified by text search rather than assumed. I searched the full text of Publication 120 (R-12/25), Publication 119, Schedule NR Instructions (R-12/25) and IL-1040 Instructions (R-02/25) for "4 U.S.C.", "104-95" and "Public Law 104-95": zero hits in every document. Illinois simply does not need the federal statute, because its own allocation rule already excludes the income. IDOR does apply that state rule in published guidance: General Information Letter IT 22-0005-GIL (04/12/2022) holds that annuity proceeds paid to an Illinois estate and distributed to nonresident beneficiaries are unspecified income not allocated to Illinois under IITA §301(c)(2)(A). Caveat on weight: a GIL is expressly "not a statement of Department policy, and is not binding on the Department" (2 Ill. Adm. Code 1200.120(b)-(c)) — only a Private Letter Ruling binds, and then only for the taxpayer who requested it. The binding authorities here are the statute (§301(c)(2)(A)) and the form instructions.</t>
  </si>
  <si>
    <t>IL DOR IT 22-0005-GIL (04/12/2022); absence verified across PUB-120 (R-12/25), PUB-119, Schedule NR Instructions (R-12/25), IL-1040 Instructions (R-02/25)</t>
  </si>
  <si>
    <t>https://taxarchive.illinois.gov/content/dam/soi/en/web/taxarchive/research/legal/letter-rulings/income-tax/2022/it22-0005-gil.pdf</t>
  </si>
  <si>
    <t>Annuity proceeds paid to Illinois estate and distributed to nonresident beneficiaries are unspecified income not allocated to Illinois pursuant to IITA Section 301(c)(2)(A) (This is a GIL.)</t>
  </si>
  <si>
    <t>residency-definition</t>
  </si>
  <si>
    <t>Domicile / "temporary or transitory purpose" only — 35 ILCS 5/1501(a)(20)(A)</t>
  </si>
  <si>
    <t>The full statutory definition for an individual is two clauses and nothing more: present in Illinois for other than a temporary or transitory purpose, OR domiciled in Illinois but absent for a temporary or transitory purpose. Subparagraphs (B)-(D) extend "resident" to a decedent's estate and to certain trusts, keyed to the decedent's or grantor's domicile — (B) in particular defines a resident estate as "the estate of a decedent who at his or her death was domiciled in this State," which is the bridge to the estate-tax analysis. 86 Ill. Adm. Code 100.3020(b) explains the design: the test captures those "physically present in Illinois enjoying the benefit of its government, except those individuals who are here temporarily," and excludes those domiciled in Illinois but outside it for other than temporary purposes. Practical consequence for a departing Illinoisan: there is exactly one question — did domicile change — and no second, mechanical question.</t>
  </si>
  <si>
    <t>35 ILCS 5/1501(a)(20)(A)-(D); 86 Ill. Adm. Code 100.3020(a)-(b)</t>
  </si>
  <si>
    <t>https://www.ilga.gov/Documents/legislation/ilcs/documents/003500050K1501.htm</t>
  </si>
  <si>
    <t>(20) Resident. The term "resident" means: (A) an individual (i) who is in this State for other than a temporary or transitory purpose during the taxable year; or (ii) who is domiciled in this State but is absent from the State for a temporary or transitory purpose during the taxable year;</t>
  </si>
  <si>
    <t>residency-no-statutory-day-count</t>
  </si>
  <si>
    <t>No — Illinois has NO 183-day test and NO permanent-place-of-abode test; a departing Illinoisan cannot be caught mechanically</t>
  </si>
  <si>
    <t>Confirmed by reading the entire definition in 35 ILCS 5/1501(a)(20) and the whole of 86 Ill. Adm. Code 100.3020: neither contains a day threshold, a "permanent place of abode" concept, a 548-day rule, or any statutory-residency second track. This is a materially different exposure profile from New York, where a domiciliary who leaves can still be taxed as a full-year statutory resident on maintaining a permanent place of abode plus 184 days. In Illinois, keeping a Chicago pied-a-terre and spending four months a year there does not by itself make you a resident — the regulation's own Example 2 taxes a departing Illinoisan only because six or seven months a year plus a maintained estate plus club and business connections meant his Illinois sojourns were "not for temporary or transitory purposes," and the accompanying Agency Note confirms that on reversed facts he is NOT an Illinois resident. Day count in Illinois is evidence bearing on domicile, never an independent trigger. Caution for readers: this makes Illinois easier to leave than New York, but it does NOT make Illinois evidence-free — see the presumptions cell.</t>
  </si>
  <si>
    <t>35 ILCS 5/1501(a)(20); 86 Ill. Adm. Code 100.3020(c), Examples 1-3 and Agency Notes</t>
  </si>
  <si>
    <t>https://www.ilga.gov/commission/jcar/admincode/086/086001000J30200R.html</t>
  </si>
  <si>
    <t>Whether or not the purpose for which an individual is in Illinois will be considered temporary or transitory in character will depend upon the facts and circumstances of each particular case.</t>
  </si>
  <si>
    <t>residency-domicile-factors</t>
  </si>
  <si>
    <t>Domicile = true, fixed, permanent home; lost only by relocating with intent AND abandoning intent to return</t>
  </si>
  <si>
    <t>86 Ill. Adm. Code 100.3020(d) supplies both the definition and the two-part exit test, and the exit test is the operative rule for anyone leaving Illinois: an Illinois domiciliary loses Illinois domicile "(1) by locating elsewhere with the intention of establishing the new location as his or her domicile; and (2) by abandoning any intention of returning to Illinois." Both limbs are required — an indefinite move that preserves an intention to return keeps Illinois domicile. The regulation also states the one-domicile-at-a-time rule and that a domicile is retained until another is acquired, and it notes the asymmetry that an arriving individual who comes with intent to remain indefinitely "acquires Illinois domicile the moment he or she enters the State." Subparagraph (e) makes a minor's domicile follow the parents or the custodial parent.</t>
  </si>
  <si>
    <t>86 Ill. Adm. Code 100.3020(d), (e)</t>
  </si>
  <si>
    <t>Domicile has been defined as the place where an individual has his or her true, fixed, permanent home and principal establishment, the place to which he or she intends to return whenever absent.</t>
  </si>
  <si>
    <t>residency-presumptions</t>
  </si>
  <si>
    <t>Two rebuttable presumptions of residence: an Illinois homestead exemption, and more days in Illinois than in any other state</t>
  </si>
  <si>
    <t>This is the closest Illinois comes to a day-count trap, and it is the single most actionable item for a departing Illinoisan. Under 86 Ill. Adm. Code 100.3020(f), (1) anyone receiving a homestead exemption under 35 ILCS 200/15-175 on Illinois property is presumed an Illinois resident, and (2) an Illinois resident in one year is presumed a resident the following year if present in Illinois more days than in any other state. Both are rebuttable but only "by clear and convincing evidence to the contrary" — a demanding standard, higher than a preponderance. Two practical implications: cancel the Illinois homestead exemption on departure (leaving it in place is a self-inflicted presumption of residence), and in the first year after the move make sure some other single state accounts for more days than Illinois. Note the presumption compares Illinois against each other state individually, not against the rest of the country combined.</t>
  </si>
  <si>
    <t>86 Ill. Adm. Code 100.3020(f)(1)-(2)</t>
  </si>
  <si>
    <t>Presumption of residence. The following create rebuttable presumptions of residence. These presumptions are not conclusive and may be overcome by clear and convincing evidence to the contrary. 1) An individual receiving a homestead exemption (see 35 ILCS 200/15-175) for Illinois property is presumed to be a resident of Illinois. 2) An individual who is an Illinois resident in one year is presumed to be a resident in the following year if he or she is present in Illinois more days than he or she is present in any other state.</t>
  </si>
  <si>
    <t>residency-audit-posture</t>
  </si>
  <si>
    <t>Facts-and-circumstances, taxpayer-driven evidence; Illinois publishes NO nonresident audit manual comparable to New York's</t>
  </si>
  <si>
    <t>Substance stands unchanged — (g)(1)'s evidence list, the (g)(2) charitable carve-out, the (g)(3) procedure and the honest gap are all verified. One citation must be fixed: the regulation's charitable carve-out cites "IRC section 503(c)(3)", not 501(c)(3). The published text of 86 Ill. Adm. Code 100.3020(g)(2) refers to an organisation "exempt from taxation under IRC section 503(c)(3)" whose contributions qualify under IRC §170(a) or §2055(a). That is almost certainly a drafting error in the regulation for §501(c)(3), but the page must not print "501(c)(3)" as though quoting the rule — either quote "503(c)(3)" as published (optionally noting it is a scrivener's slip for §501(c)(3)) or describe the carve-out functionally as covering charities a taxpayer donates to. (g)(3) is confirmed verbatim, including the notation "No liability - nonresident", the signed statement, the supporting evidence, and the warning that an unsatisfied Department "will issue a notice of deficiency asserting a liability" on the basis that the individual is a resident; note also that Schedule NR is not required on that filing. The honest gap holds: the regulation's own words are that required proof "cannot be specified by a general regulation."</t>
  </si>
  <si>
    <t>86 Ill. Adm. Code 100.3020(g)(1)-(4)</t>
  </si>
  <si>
    <t>The location of any corporation, foundation, organization or institution that is exempt from taxation under IRC section 503(c)(3) to which the taxpayer makes financial contributions, gifts, bequests, donations or pledges in any amount qualifying for a deduction as an IRC section 170(a) charitable contribution or as an IRC section 2055(a) bequest, legacy, devise or transfer is not evidence used to establish domicile or nondomicile, or residence or nonresidence, in any state.</t>
  </si>
  <si>
    <t>part-year-conversion-allocation</t>
  </si>
  <si>
    <t>Schedule NR: received-while-resident, all-or-nothing — then subtracted straight back out at Line 42, netting $0</t>
  </si>
  <si>
    <t>Illinois uses a pure receipt test, not accrual apportionment. 35 ILCS 5/301(b) allocates to Illinois all items taken into account for the part of the year the taxpayer was a resident. Schedule NR Instructions (R-12/25) implement it: a part-year resident is "taxed on 100 percent of the income you received while you were a resident, regardless of the source," and must "Report your income when you receive it" (cash method, unless the taxpayer files federally on the accrual method). Part-year Line 13 captures the conversion if it happened while resident. But part-year Line 42 then subtracts it: "Enter the amount of federally taxed Social Security and retirement income from Column A you received as an Illinois resident ... For most taxpayers, this is the total of Column B, Lines 13, 14, and 18." The conversion goes in at Line 13 and comes out at Line 42 — net $0. A conversion completed after the move never enters Column B at all. Both paths are zero. Also note: "Temporary absences from Illinois during the tax year do not qualify you for part-year resident status," and a part-year resident filing jointly with a full-year Illinois resident spouse must either file as a full-year resident or elect married-filing-separately for Illinois.</t>
  </si>
  <si>
    <t>35 ILCS 5/301(b); IL-1040 Schedule NR Instructions (R-12/25), Part-Year Resident Lines 13 and 42</t>
  </si>
  <si>
    <t>Line 13: Taxable IRA distributions Enter the amount of IRA distributions from Column A you received as an Illinois resident, regardless of where you were a resident when you made the contributions.</t>
  </si>
  <si>
    <t>move-year-timing-asymmetry</t>
  </si>
  <si>
    <t>Move-year conversion timing is irrelevant for Illinois income tax — the real move-year questions are Illinois estate tax and the destination state</t>
  </si>
  <si>
    <t>The asymmetry worth stating plainly. In New York or New Jersey, convert-before-vs-after-the-move is a five-figure decision. In Illinois it is a $0 decision, because the conversion is untaxed on both sides of the move date (Line 13 in, Line 42 out for the resident period; excluded entirely for the nonresident period). What DOES turn on the move in Illinois is (a) whether Illinois domicile has genuinely been abandoned before death, which governs whether the Roth IRA falls inside the Illinois estate tax base, and (b) whether the destination state taxes the conversion. Because Illinois's two largest adjacent destinations — Indiana and Wisconsin — both tax retirement income, the timing advice for those moves runs opposite to the usual: convert BEFORE establishing the new domicile. For moves to Florida, Texas or Tennessee, timing is genuinely neutral. A part-year resident whose resident-period income is also taxed by another state may claim a credit under 35 ILCS 5/601 via Schedule CR, but with $0 of Illinois tax on the conversion there is nothing for the credit to offset.</t>
  </si>
  <si>
    <t>IL-1040 Schedule NR Instructions (R-12/25), Part-Year Resident Line 42; 35 ILCS 405/5(a)(1)-(2)</t>
  </si>
  <si>
    <t>Line 42: Federally taxed Social Security and retirement income Enter the amount of federally taxed Social Security and retirement income from Column A you received as an Illinois resident and that is included in the Illinois portion of your federal adjusted gross income, Line 38. For most taxpayers, this is the total of Column B, Lines 13, 14, and 18.</t>
  </si>
  <si>
    <t>moving-in-basis-reconstruction</t>
  </si>
  <si>
    <t>None required — Illinois expressly ignores where you lived when you contributed or converted</t>
  </si>
  <si>
    <t>We went looking for a new-arrival basis trap and Illinois closes it explicitly, in a single clause of the Schedule NR instructions: a part-year resident enters IRA distributions received as an Illinois resident "regardless of where you were a resident when you made the contributions." There is no basis schedule, no contribution-history reconstruction, no prior-year-conversion tracking and no distinction based on whether another state taxed the contribution — and none is needed, because whatever comes in at Line 13 goes straight back out at Line 42 (or at IL-1040 Line 5 for a full-year resident). The structural reason Illinois needs no basis concept: 35 ILCS 5/203(a)(2)(F) subtracts the whole federally taxed amount rather than allowing recovery of after-tax basis, so basis is irrelevant to the Illinois computation. This differs from Pennsylvania's answer in form though not in outcome: Pennsylvania reaches $0 by treating prior contributions as cost basis regardless of where tax was paid; Illinois reaches $0 by subtracting the entire federally taxed amount and never asking about basis at all. New arrivals to Illinois with large Roth balances and long out-of-state conversion histories have nothing to document for Illinois income-tax purposes.</t>
  </si>
  <si>
    <t>IL-1040 Schedule NR Instructions (R-12/25), Part-Year Resident Line 13; 35 ILCS 5/203(a)(2)(F)</t>
  </si>
  <si>
    <t>Enter the amount of IRA distributions from Column A you received as an Illinois resident, regardless of where you were a resident when you made the contributions.</t>
  </si>
  <si>
    <t>moving-in-estate-tax-exposure</t>
  </si>
  <si>
    <t>Yes — the moment Illinois domicile is established, the entire Roth IRA enters the Illinois estate tax base</t>
  </si>
  <si>
    <t>Substance and headline unchanged; one inline quotation is wrong. 86 Ill. Adm. Code 2000.100(k) requires a "Statement of whether the decedent was an Illinois resident, a non-resident or an alien, and the year domicile was established" — it says "an alien," NOT "a nonresident not a citizen." That latter phrasing comes from Form 700 item 7(c) ("a non-resident, non-citizen"), so the cell has merged two sources into one quotation that appears in neither. Quote the two separately. Everything else verifies: 100.3020(d) "acquires Illinois domicile the moment he or she enters the State" (no seasoning period); 405/3(a) imposition; 405/5(a)(1) putting all of a resident decedent's transferred property in the Illinois base except real or tangible property physically in another state; and Form 700 item 7, which really does ask for the "Year residency established" under both the resident and non-resident boxes. Worth adding the completing mechanism for how a Roth balance actually gets valued into the base: 405/5(c) fixes gross value as "its value as finally determined for purposes of the federal transfer tax," and Form 700 Schedule A line 1 pulls the tentative taxable estate straight off federal Form 706 line 3a — so the Roth rides in through the federal gross estate.</t>
  </si>
  <si>
    <t>35 ILCS 405/3(a), 405/5(a)(1); 86 Ill. Adm. Code 100.3020(d), 2000.100(k); IL AG Form 700 item 7</t>
  </si>
  <si>
    <t>https://www.ilga.gov/commission/jcar/admincode/086/086020000A01000R.html</t>
  </si>
  <si>
    <t>Statement of whether the decedent was an Illinois resident, a non-resident or an alien, and the year domicile was established;</t>
  </si>
  <si>
    <t>$4,000,000 — a taxable threshold, not a credit; not indexed for inflation</t>
  </si>
  <si>
    <t>Every substantive claim verifies; the source_quote's first sentence does not. The Attorney General's fact sheet opens "The exemption for Federal Estate Tax purposes is higher than the exclusion amount recognized by Illinois" — the cell renders it as "The exclusion amount for Federal Estate Tax purposes is higher…", which is not what the document says. The remaining three sentences of the cell's quote are exact. Substance confirmed on the statute as well: 35 ILCS 405/2 defines "state tax credit" by reference to IRC §2011 as in effect on December 31, 2001 "but recognizing the exclusion amount of only … (iii) $4,000,000 for persons dying on or after January 1, 2013," and the section contains zero occurrences of "index", "Consumer Price" or "cost-of-living" — there is no indexing mechanism to find. The figure was set for deaths on or after 1/1/2013 and 405/2 has not been amended since P.A. 97-636 (eff. 6-1-12), which is the affirmative confirmation that no bill to raise it has been enacted; the page should either drop or separately source the "bills have been introduced" aside, which no fetched source supports. The 2026 federal/Illinois filing-gap point stands.</t>
  </si>
  <si>
    <t>35 ILCS 405/2 ("State tax credit" (b)(iii)); IL Attorney General, Important Notice Regarding Illinois Estate Tax and Fact Sheet</t>
  </si>
  <si>
    <t>The exemption for Federal Estate Tax purposes is higher than the exclusion amount recognized by Illinois. The exclusion amount for Illinois Estate Tax purposes is $4,000,000. The exclusion amount is a taxable threshold and not a credit against tax. If an estate's gross value exceeds $4,000,000 after inclusion of adjusted taxable gifts, an Illinois Form 700 must be filed, whether or not a Federal Return is required by the Internal Revenue Service.</t>
  </si>
  <si>
    <t>No portability — the Illinois exclusion dies with the first spouse unless an Illinois QTIP election is made</t>
  </si>
  <si>
    <t>Stated in terms by the administering agency: the portability and carry-over of the unused federal exemption to the surviving spouse is inapplicable to the Illinois Estate Tax. There is no Illinois DSUE. The consequence is that a married Illinois couple who leave everything outright to each other waste the first spouse's $4,000,000 and face Illinois tax at the second death on everything above a single $4,000,000 — the opposite of the federal result. Illinois's substitute mechanism is the state-only QTIP election under 35 ILCS 405/2(b-1): for deaths on or after January 1, 2009 the estate may elect an Illinois QTIP in addition to (or independently of) any federal QTIP, on a timely filed Form 700, by checking the election box, entering the dollar amount and giving the surviving spouse's SSN. The AG's own example shows the mechanism working: a $13,610,000 estate with a surviving spouse and a $9,610,000 Illinois QTIP election produces $0 Illinois estate tax. Illinois QTIP treatment also extends to civil union partners under 750 ILCS 75 (86 Ill. Adm. Code 2000.200), which requires filing a pro forma federal Form 706.</t>
  </si>
  <si>
    <t>IL Attorney General Estate Tax Fact Sheet; 35 ILCS 405/2(b-1); 86 Ill. Adm. Code 2000.200</t>
  </si>
  <si>
    <t>estate-tax-nonresident-situs-roth-outside</t>
  </si>
  <si>
    <t>A nonresident decedent's Roth IRA is entirely outside Illinois estate tax — Illinois reaches only real estate and tangible personal property physically in Illinois</t>
  </si>
  <si>
    <t>This is the mechanism that makes leaving Illinois valuable, and it is unusually clean. 35 ILCS 405/5(a)(2) limits a nonresident decedent's Illinois tax situs to "only the real estate and tangible personal property physically situated in this State," including such property held in trust. A Roth IRA is intangible personal property, so it has no Illinois situs for a nonresident decedent — regardless of where the custodian is domiciled, where the account was opened, or how long the decedent previously lived in Illinois. Form 700 restates the rule verbatim on the Schedule B (Non-Resident Decedent's Estate) page. Contrast 405/5(a)(1) for a resident decedent: ALL transferred property has Illinois situs except real or tangible property physically in another state — so the same Roth IRA is 100% in the base. The practical upshot: a completed change of domicile removes an entire Roth IRA, and every other intangible (brokerage accounts, life insurance proceeds, closely held stock), from Illinois estate tax. What it does NOT remove is Illinois real estate — a retained Illinois house or farm keeps a nonresident estate inside the Illinois net and requires a Form 700 with apportionment.</t>
  </si>
  <si>
    <t>35 ILCS 405/5(a)(2); cf. 405/5(a)(1) for resident decedents; IL AG Form 700 Schedule B</t>
  </si>
  <si>
    <t>https://www.ilga.gov/Legislation/ILCS/Articles?ActID=609&amp;ChapterID=8&amp;Chapter=REVENUE&amp;MajorTopic=GOVERNMENT&amp;Print=True</t>
  </si>
  <si>
    <t>estate-tax-apportionment-mechanics</t>
  </si>
  <si>
    <t>Preliminary tax computed as if all assets were in Illinois, then multiplied by the Illinois-asset ratio</t>
  </si>
  <si>
    <t>Both 35 ILCS 405/3(c) and the AG's instructions use the same two-step. Step 1: compute the tax as though 100% of the assets were Illinois-situs (Form 700 Schedule A line 6 for residents, Schedule B line 6 for nonresidents, using the AG's website calculator, which requires entries from lines 3 and 5). Step 2: multiply by the ratio of Illinois assets to total assets (Schedule B line 9 is the "Percent of estate having taxable situs in Illinois"; estates with under 100% in Illinois complete Schedule D / the Form 700 Addendum). Statutorily, 405/3(c) expresses it as a reduction by the state tax credit multiplied by the fraction of gross value NOT having Illinois situs. The trap this creates for a nonresident who keeps Illinois real estate: the Roth IRA and every other non-Illinois asset still sit in the DENOMINATOR and still inflate the step-1 preliminary tax, even though they are excluded from the numerator. So a nonresident with a large Roth IRA and a small Illinois condo pays more Illinois estate tax than the condo alone would suggest. Selling the Illinois real estate drives the ratio to zero and the tax to $0.</t>
  </si>
  <si>
    <t>35 ILCS 405/3(c); IL AG Estate Tax Fact Sheet; Form 700 Schedule B lines 6, 9-10</t>
  </si>
  <si>
    <t>For both resident and non-resident decedents, a preliminary tax amount should be calculated assuming all assets are located within Illinois. (Line 6, Schedule A or B, Form 700). The apportioned tax can then be determined by multiplying that figure by the ratio of Illinois assets to total assets.</t>
  </si>
  <si>
    <t>estate-tax-quantified-saving</t>
  </si>
  <si>
    <t>$285,714 on a $5,000,000 estate — that is what a completed move is worth, versus $0 saved on the conversion</t>
  </si>
  <si>
    <t>Quantified from the Attorney General's own published computation examples, not from a derived rate table. AG example: a decedent with an estate of $5,000,000, all Illinois property, owes $285,714 Illinois estate tax and $0 federal estate tax. AG example: the same $5,000,000 estate with 50% in Illinois and 50% in Florida owes $142,857 — "even though Florida imposes no State Estate Tax." Apply 35 ILCS 405/5(a)(2): a former Illinoisan who has completed the move and holds a $5,000,000 estate composed of a Roth IRA, brokerage accounts and a Florida home has NO Illinois-situs property, so the ratio is 0% and the Illinois estate tax is $0 — a $285,714 saving. If they instead keep a $1,500,000 Illinois house, the Illinois ratio is 30% and the tax is $285,714 x 0.30 = $85,714. That apportionment arithmetic is validated against the AG's own 50% example ($285,714 x 0.50 = $142,857, exactly the AG's printed figure). Scale of the two reasons to leave, side by side: income-tax saving on a $100,000 Roth conversion = $0; estate-tax saving on a $5,000,000 estate = $285,714. Caveats: the AG's figures use an interrelated computation off the pre-2001 IRC §2011 credit table, so the tax is not a flat percentage of the excess and must be run through the AG's calculator for any other estate size; also $285,714 on $1,000,000 of excess is an effective 28.6% on that first slice, which is why the threshold is punishing rather than gentle. Illinois QTIP planning, lifetime gifting and situs planning can all reduce these numbers — but only a genuine change of domicile removes the intangibles entirely.</t>
  </si>
  <si>
    <t>IL Attorney General Estate Tax Fact Sheet, "Computation Examples of Illinois Estate Tax" (two-column layout; figures pair with the estate descriptions to their left); 35 ILCS 405/3(c), 405/5(a)(2)</t>
  </si>
  <si>
    <t>Decedent with an estate of $285,714 Illinois Estate Tax $5,000,000 (all Illinois property) $0 Federal Estate Tax</t>
  </si>
  <si>
    <t>estate-tax-administration</t>
  </si>
  <si>
    <t>Administered by the Attorney General, not IDOR; Form 700 due 9 months after death; 10% interest</t>
  </si>
  <si>
    <t>An unusual split worth flagging because it sends people to the wrong agency. The Illinois Estate Tax is administered by the Illinois Attorney General's Revenue Litigation Bureau - Estate Tax Section, and the original Form 700 is filed there by mail, courier or hand delivery (Chicago for Cook, DuPage, Lake and McHenry counties; Springfield for all others). Tax, interest and penalties are paid to the Illinois State Treasurer using the Treasurer's Estate Tax Payment Form. The Illinois income tax, by contrast, is administered by IDOR. Timing and penalties: the tax is due nine months after death (35 ILCS 405/6(a) ties it to the federal due date); extensions via Form 700-EXT, and federal extensions are recognised; interest runs at 10% per annum under 35 ILCS 405/9 (6% on amounts properly deferred or paid in instalments); Form 700 shows a late-filing penalty of 5% per month to a 25% maximum and a late-payment penalty of 0.5% per month to 25%. §6166 deferral, §2032 alternate valuation and §2032A special-use valuation are available for Illinois purposes even if no federal return is required. Under 35 ILCS 405/10(c) the person required to file and the transferee of Illinois-situs property are personally liable, and a 10-year lien attaches under 405/10(a).</t>
  </si>
  <si>
    <t>35 ILCS 405/6, 405/9, 405/10; IL AG Estate Tax Fact Sheet; Form 700</t>
  </si>
  <si>
    <t>The Illinois Attorney General administers the Illinois Estate Tax. The Illinois Estate Tax Return is designated and titled Form 700 and is posted on the Attorney General's website.</t>
  </si>
  <si>
    <t>reciprocal-agreements</t>
  </si>
  <si>
    <t>Iowa, Kentucky, Michigan, Wisconsin — employee COMPENSATION only; they do not govern a conversion or a retirement distribution</t>
  </si>
  <si>
    <t>Illinois's reciprocity is narrow and expressly so. IDOR's guidance covers only "wages, salaries, tips, and commissions" from Illinois employers, and states the limitation directly: "The reciprocal agreements do not apply to any other income you might have received, such as Illinois lottery winnings and Illinois unemployment income." A Roth conversion is not employee compensation, so no reciprocal agreement determines where it is taxed — the answer comes from 35 ILCS 5/203(a)(2)(F) (Illinois subtracts it) and from the destination state's own law. Mechanics: an Iowa, Kentucky, Michigan or Wisconsin resident working in Illinois files Form IL-W-5-NR with the employer to stop Illinois withholding, and must still file IL-1040 plus Schedule NR if they received Illinois income from sources other than wages, salaries, tips and commissions, or to recover Illinois tax withheld in error. Symmetrically, an Illinois resident working in one of those four states includes that compensation as Illinois income and the other state does not tax it. Common misreading to avoid: reciprocity does NOT make a Wisconsin retiree's Illinois-source retirement income tax-free by agreement — it is tax-free because IITA §301(c)(2)(A) never allocates it to Illinois in the first place.</t>
  </si>
  <si>
    <t>IL DOR, IL-1040 Instructions General Information (reciprocal agreements); IL-1040 Schedule NR Instructions (R-12/25); Form IL-W-5-NR</t>
  </si>
  <si>
    <t>https://tax.illinois.gov/forms/incometax/currentyear/individual/il-1040-instr/general-information.html</t>
  </si>
  <si>
    <t>The reciprocal agreements do not apply to any other income you might have received, such as Illinois lottery winnings and Illinois unemployment income.</t>
  </si>
  <si>
    <t>neighbour-indiana</t>
  </si>
  <si>
    <t>Indiana TAXES a Roth conversion — 2.95% state (2026) plus county income tax of 0.5% to 3.0%; but has no inheritance, estate or GST tax</t>
  </si>
  <si>
    <t>The county-rate RANGE is wrong and the cell contradicts itself. Departmental Notice #1 (R46/01-26), "County Tax Rates: Effective Jan. 1, 2026", lists all 92 counties; the lowest is Porter at 0.005 (0.5%) and the highest is Randolph at 0.03 (3.0%). The cell states the range as "1.1% (Hamilton) to 2.95% (Cass)" while itself quoting Porter at 0.5% two sentences later — Harrison, Kosciusko, Newton and Warrick are also at 1.0%, and Wabash (2.9%) and Randolph (3.0%) sit above Cass. State the range as 0.5% (Porter) to 3.0% (Randolph). Everything else in the cell is verified exactly and should be kept: the individual county rates Lake 1.5%, Porter 0.5%, LaPorte 1.45%, Marion 2.02%, Hamilton 1.1%, Cass 2.95%; the DN-1 sentence "For 2026, the state adjusted gross income tax rate for individuals is 2.95%"; the Lake County worked comparison (2.95% + 1.5% = 4.45% = $4,450 on $100,000, versus $0 in Illinois); the IT-40PNR Line 10 instruction "Enter in Column A the taxable portion of the IRA distribution reported on your federal Form 1040/1040-SR, line 4b"; the absence of any general retirement or IRA-distribution deduction on Schedule C, whose retirement-related items are confined to military service, military retirement and survivor's benefits, National Guard/Reserve, civil service annuity, disability retirement, and taxable Social Security/railroad retirement benefits; and DN-44's repeal of the inheritance, estate and GST taxes. Separate citation fix: the "falling to 2.90% in 2027" aside is TRUE but appears nowhere in DN-1 — source it to IN DOR's Rates, Fees &amp; Penalties page, which states "The Indiana Individual adjusted gross income tax rate for 2026 is 2.95% and will adjust in 2027 to 2.90%."</t>
  </si>
  <si>
    <t>IN DOR Departmental Notice #44 (Sept. 2023); IN DOR Departmental Notice #1 (R46/01-26); 2025 IT-40PNR Booklet Line 10; 2025 IT-40 Booklet Schedule CT-40 instructions</t>
  </si>
  <si>
    <t>https://www.in.gov/dor/files/dn01.pdf</t>
  </si>
  <si>
    <t>County Tax Rates: Effective Jan. 1, 2026 A county with an asterisk (*) has changed its rate since Departmental Notice #1 was issued on Oct. 1, 2025. County Name County Code County Tax Rate Adams 01 0.016 Allen 02 0.0159</t>
  </si>
  <si>
    <t>neighbour-wisconsin</t>
  </si>
  <si>
    <t>Wisconsin TAXES a Roth conversion — 3.50%–7.65%, with a new $24,000/$48,000 subtraction at age 67+; no estate tax since 2008</t>
  </si>
  <si>
    <t>Income side: Wisconsin computes from federal AGI, so conversion income is taxable, and DOR Publication 126, How Your Retirement Benefits Are Taxed (1/26), confirms the subtraction framework applies to "a taxable distribution from a qualified retirement plan or individual retirement account (IRA)." Starting with the 2025 taxable year (2025 Wis. Act 15), a taxpayer at least 67 before the close of the year may subtract up to $24,000 of qualifying retirement income; a married couple both 67+ may subtract up to $48,000. Three sharp limits: nonresidents are ineligible; a part-year resident must prorate the cap by the ratio of Wisconsin AGI to federal AGI; and — the sting — "Individuals who claim this subtraction may not claim any tax credit on Schedule CR or Form 1 or 1NPR for that taxable year," so claiming it forfeits every Wisconsin credit including the Earned Income and Homestead credits. Rates (latest published, 2025 brackets; four rates unchanged for 2026, thresholds indexed annually): single 3.50% to $14,680, 4.40% to $50,480, 5.30% to $323,290, 7.65% above; MFJ 3.50% to $19,580, 4.40% to $67,300, 5.30% to $431,060, 7.65% above. A $100,000 conversion on top of about $160,000 of other income falls in the 5.30% band, so roughly $5,300 for a Wisconsin resident under 67, versus $0 in Illinois. Estate side: "There is no Wisconsin estate tax for deaths occurring on or after January 1, 2008." IMPORTANT GAP: neither Pub 126 nor the 2025 Schedule M instructions mentions "Roth" or "conversion" in the retirement-subtraction context at all, so whether Wisconsin DOR treats conversion income as "qualifying retirement income" eligible for the 67+ subtraction is NOT addressed in published guidance — the statutory text plainly covers a taxable IRA distribution, but a taxpayer relying on it for a conversion should get confirmation. Taxability of the conversion itself is not in doubt; only the availability of the subtraction against it is.</t>
  </si>
  <si>
    <t>WI DOR Publication 126 (1/26) §E; 2025 Wis. Act 15; WI DOR Tax Rates (revenue.wi.gov/Pages/FAQS/pcs-taxrates.aspx); WI DOR Estate Tax page</t>
  </si>
  <si>
    <t>https://www.revenue.wi.gov/DOR%20Publications/pb126.pdf</t>
  </si>
  <si>
    <t>Wisconsin has two subtractions that allow for a qualifying individual to subtract from income a portion or all of a taxable distribution from a qualified retirement plan or individual retirement account (IRA) (collectively referred to as qualifying retirement income for purposes of this section).</t>
  </si>
  <si>
    <t>neighbour-wisconsin-no-estate-tax</t>
  </si>
  <si>
    <t>No Wisconsin estate tax for deaths on or after January 1, 2008</t>
  </si>
  <si>
    <t>Separate fact from the income-tax treatment and cleanly sourced to the Wisconsin Department of Revenue's own estate tax page. For a departing Illinoisan weighing Wisconsin, this is the whole point: Wisconsin costs roughly $5,300 more than Illinois on a $100,000 conversion but removes the $4,000,000-threshold, non-portable Illinois estate tax exposure that on the Attorney General's own numbers is worth $285,714 on a $5,000,000 estate. For anyone over the Illinois threshold, the estate-tax arithmetic dominates the income-tax arithmetic by roughly two orders of magnitude. Note the ordering that follows: convert while still an Illinois resident (Illinois charges $0, Wisconsin would charge about $5,300), then complete the move to Wisconsin to escape the Illinois estate tax. That sequence captures both advantages. Wisconsin's inheritance tax was repealed earlier and is likewise not in force; I verified the estate-tax statement on the DOR page directly and did not find an equivalent DOR statement on the inheritance tax, so that sub-point is not asserted here.</t>
  </si>
  <si>
    <t>WI DOR, Estate Tax Forms page</t>
  </si>
  <si>
    <t>https://www.revenue.wi.gov/Pages/Form/estate-Home.aspx</t>
  </si>
  <si>
    <t>There is no Wisconsin estate tax for deaths occurring on or after January 1, 2008.</t>
  </si>
  <si>
    <t>destination-comparison-headline</t>
  </si>
  <si>
    <t>Leaving Illinois: $0 income-tax gain on a conversion; the gain is entirely in estate tax — and two adjacent destinations make the conversion worse</t>
  </si>
  <si>
    <t>The synthesis this page should lead with. On a $100,000 Roth conversion an Illinois resident pays $0, so the income-tax motive for leaving does not exist. Ranked by what the move actually does to a conversion: Florida $0, Texas $0, Tennessee $0 (no change from Illinois); Indiana about $4,450 for a Lake County resident (2.95% state + 1.5% county, 2026) — WORSE than staying; Wisconsin about $5,300 in the 5.30% band — WORSE than staying. Two of Illinois's five largest outbound flows therefore raise the cost of converting. Meanwhile the estate-tax gap runs the other way and is large: Illinois taxes a resident decedent's Roth IRA in full above a non-indexed, non-portable $4,000,000 exclusion, while Florida, Texas, Tennessee, Indiana and Wisconsin impose no estate or inheritance tax at all, and 35 ILCS 405/5(a)(2) removes a nonresident's intangibles from the Illinois base entirely. Practical sequencing that falls out of these verified facts: convert first, while Illinois residency still makes the conversion free; move second, to end the estate-tax exposure. Reversing the order can cost several thousand dollars on the conversion for an Indiana or Wisconsin move and gains nothing. Standard disclaimer applies — this is general information, not personalised advice, and the estate-tax figures require the Attorney General's calculator for any specific estate.</t>
  </si>
  <si>
    <t>35 ILCS 5/203(a)(2)(F); 35 ILCS 405/5(a)(2); IN DOR Departmental Notice #1 (R46/01-26) and #44; WI DOR Pub 126 (1/26)</t>
  </si>
  <si>
    <t>gap-sweep</t>
  </si>
  <si>
    <t>constitution-pension-protection-clause</t>
  </si>
  <si>
    <t>Ill. Const. art. XIII, §5 makes public pension membership "an enforceable contractual relationship, the benefits of which shall not be diminished or impaired"</t>
  </si>
  <si>
    <t>Illinois is the only state in this series with a second constitutional provision bearing on retirement money. Article XIII, Section 5 (PENSION AND RETIREMENT RIGHTS), adopted with the 1970 Constitution, reads in full: "Membership in any pension or retirement system of the State, any unit of local government or school district, or any agency or instrumentality thereof, shall be an enforceable contractual relationship, the benefits of which shall not be diminished or impaired." Scope is broad on its face: the State, any unit of local government, any school district, and any agency or instrumentality thereof — so it reaches SERS, TRS, SURS, IMRF, and municipal funds including Chicago's. Mechanically it does two separate things, which the Illinois Supreme Court has treated as the clause's "dual features": it creates a contractual relationship, and it separately bars diminishment or impairment of that relationship's benefits. Note the clause protects benefits of MEMBERSHIP in a pension or retirement system — it says nothing about, and does not reach, a supplemental 457(b)/403(b) account balance, which is the participant's own deferred salary rather than a promised benefit.</t>
  </si>
  <si>
    <t>Ill. Const. 1970, art. XIII, §5</t>
  </si>
  <si>
    <t>https://ilga.gov/commission/lrb/con13.htm</t>
  </si>
  <si>
    <t>Membership in any pension or retirement system of the State, any unit of local government or school district, or any agency or instrumentality thereof, shall be an enforceable contractual relationship, the benefits of which shall not be diminished or impaired.</t>
  </si>
  <si>
    <t>pension-clause-supreme-court-holding</t>
  </si>
  <si>
    <t>In re Pension Reform Litigation, 2015 IL 118585 (May 8, 2015): Public Act 98-599 struck down in its entirety as violating art. XIII, §5; police power cannot override the clause</t>
  </si>
  <si>
    <t>Public Act 98-599 (eff. June 1, 2014) amended the Illinois Pension Code to reduce retirement annuity benefits for members who joined four of the five State-funded systems before January 1, 2011. Five consolidated suits in Sangamon County produced a judgment declaring the Act unconstitutional in its entirety and permanently enjoining it; the Illinois Supreme Court affirmed unanimously (Karmeier, J.; Garman, C.J., and Freeman, Thomas, Kilbride, Burke, and Theis, JJ., concurring). Three points of mechanics. (1) The Court called the question "easily resolved" and applied Kanerva v. Weems, 2014 IL 115811, ¶38: "if something qualifies as a benefit of the enforceable contractual relationship resulting from membership in one of the State's pension or retirement systems, it cannot be diminished or impaired." (2) It rejected the State's reserved-sovereign-powers / police-power defense, holding at ¶82 that through art. XIII, §5 "the people of Illinois yielded none of their sovereign authority. They simply withheld an important part of it from the legislature." (3) Timing of attachment matters: protection "attach[es] once an individual first embarks upon employment in a position covered by a public retirement system, not when the employee ultimately retires." Disposition at ¶98: affirmed. Reported at 2015 IL 118585, 32 N.E.3d 1.</t>
  </si>
  <si>
    <t>In re Pension Reform Litigation, 2015 IL 118585, ¶¶45, 82, 98 (citing Kanerva v. Weems, 2014 IL 115811)</t>
  </si>
  <si>
    <t>https://www.illinoiscourts.gov/Opinions/SupremeCourt/2015/118585.pdf</t>
  </si>
  <si>
    <t>For the foregoing reasons, the judgment of the circuit court declaring Public Act 98-599 to be unconstitutional and permanently enjoining its enforcement is affirmed.</t>
  </si>
  <si>
    <t>two-constitutional-clauses-roth-relevance</t>
  </si>
  <si>
    <t>Illinois's constitution both fixes HOW income may be taxed (art. IX §3(a), non-graduated rate) and protects a CATEGORY of retirement benefit (art. XIII §5) — a combination unique in this series</t>
  </si>
  <si>
    <t>Strictly mechanical, non-predictive framing. Article IX, Section 3(a) provides: "A tax on or measured by income shall be at a non-graduated rate." Article IX, Section 3(b) separately authorizes Illinois to "adopt by reference provisions of the laws and regulations of the United States" for arriving at the amount of income taxed. Article XIII, Section 5 protects public pension benefits from diminishment. Together: the rate structure a conversion would face is constitutionally constrained to a single flat rate, and a defined class of Illinois workers holds a constitutionally protected defined-benefit promise. The Roth-relevant consequence is a difference in STARTING POSITION, not a difference in tax treatment. Per 2015 IL 118585 ¶4, the State-funded systems "provide traditional defined benefit plans under which members earn specific benefits based on their years of service, income and age" — a formula-driven entitlement, contractually protected. A private-sector Illinois worker choosing between Roth and traditional is allocating an account balance she bears the investment and longevity risk on. A public employee is deciding how much supplemental savings to layer on top of a protected DB formula. That is a structural difference in what the Roth decision is about. NO EVALUATION IS OFFERED OR IMPLIED here about pension funding levels, state finances, or whether any benefit will in fact be paid — this cell describes constitutional text and one holding, nothing more.</t>
  </si>
  <si>
    <t>Ill. Const. 1970, art. IX, §3(a) and §3(b); art. XIII, §5; In re Pension Reform Litigation, 2015 IL 118585, ¶4</t>
  </si>
  <si>
    <t>https://ilga.gov/commission/lrb/con9.htm</t>
  </si>
  <si>
    <t>A tax on or measured by income shall be at a non-graduated rate. At any one time there may be no more than one such tax imposed by the State for State purposes on individuals and one such tax so imposed on corporations.</t>
  </si>
  <si>
    <t>state-457b-roth-option</t>
  </si>
  <si>
    <t>YES — the State of Illinois Deferred Compensation Plan (457(b), recordkeeper Empower) accepts pre-tax or Roth salary deferrals</t>
  </si>
  <si>
    <t>CMS Bureau of Benefits administers the plan for State employees. Contributions may be pre-tax or Roth, with the combined total subject to the single IRS elective-deferral limit. CMS's posted 2026 limits: $24,500 under 50; $32,500 at 50+; $35,750 for ages 60–63; $49,000 under the 457(b) three-years-before-normal-retirement Special Catch-Up (which requires contacting CMS Deferred Compensation to apply). Roth qualified-distribution conditions as CMS states them: the account's initial after-tax contributions at least 5 years old AND age 59½, death, or disability. Critically for this page, CMS states of the pre-tax side: "The funds are never taxed by the State of Illinois." That is the plan sponsor itself confirming the Illinois subtraction reaches these distributions.</t>
  </si>
  <si>
    <t>IRC §457(b); §402A; Illinois CMS Bureau of Benefits, State of Illinois Deferred Compensation Plan</t>
  </si>
  <si>
    <t>https://cms.illinois.gov/benefits/deferredcompensation.html</t>
  </si>
  <si>
    <t>The State of Illinois Deferred Compensation Plan is a supplemental retirement program for State employees. Contributions to the Plan can be made on a pre-tax or Roth basis through salary deferrals. The combined pre-tax and Roth contributions cannot exceed the limit set by the IRS.</t>
  </si>
  <si>
    <t>trs-roth-availability</t>
  </si>
  <si>
    <t>YES — Illinois TRS runs its own Roth vehicle: the Supplemental Savings Plan (SSP), a 457(b) with a dedicated "Roth Contribution Account"</t>
  </si>
  <si>
    <t>This is the opposite of the Pennsylvania finding, where PSERS had no Roth anywhere. The TRS SSP was established under 40 ILCS 5/16-204 effective October 29, 2019 (amended/restated through December 13, 2024), with Voya as recordkeeper. Plan document Art. I: "The Plan is an eligible deferred compensation plan under Section 457(b) of the Internal Revenue Code ... and is a governmental plan within the meaning of Code Section 414(d)." It maintains separate Pre-Tax Contribution and Roth Contribution Accounts. "Roth Contributions" are defined as deferrals irrevocably designated by the participant and treated by the employer as includible in gross income when made. "Qualified Distribution" tracks IRC §402A(d): a 5-taxable-year holding period plus age 59½, death, or Disability. Automatic enrollment at 3% of pre-tax compensation applies to active TRS members first employed in a TRS-covered position on or after January 1, 2023 at a participating SSP employer, unless they opt out — so the DEFAULT is pre-tax, and Roth requires an affirmative election. Retired and inactive members are not eligible. Separately, Illinois teachers may also have a district-sponsored 403(b); the SSP is in addition to, not a substitute for, those.</t>
  </si>
  <si>
    <t>40 ILCS 5/16-204; IRC §457(b), §414(d), §402A(d); TRS SSP Plan Document (amended Dec. 13, 2024)</t>
  </si>
  <si>
    <t>https://www.trsil.org/sites/default/files/documents/2024-12-SSP-Plan-Document-FINAL_0.pdf</t>
  </si>
  <si>
    <t>"Roth Contribution Account" means the account maintained to reflect the Participant's interest under the Plan attributable to his or her Roth Contributions pursuant to Section 4.01.</t>
  </si>
  <si>
    <t>surs-roth-availability</t>
  </si>
  <si>
    <t>YES in the SURS Deferred Compensation Plan (457(b)); NO Roth inside the core Retirement Savings Plan (RSP)</t>
  </si>
  <si>
    <t>Two different SURS vehicles, and the distinction matters. (1) The SURS DCP is "a supplemental 457(b) savings plan available to members through participating SURS employers," administered by SURS with Voya as recordkeeper. Its member brochure states: "You can make before-tax contributions, Roth contributions or a combination of both," and "Withdrawals of Roth 457(b) contributions and earnings may be tax-free when certain qualifying conditions are met." The DCP also accepts incoming Roth rollovers: per the SURS DCP FAQ, "You may roll over balances from a Roth 401(k), 403(b), or 457(b) plan into a Roth account in the DCP." Automatic enrollment applies to those first employed on or after July 1, 2023. (2) The RSP is SURS's CORE defined-contribution plan — one of the three core election options alongside the Traditional and Portable defined-benefit plans — funded by mandatory member contributions plus employer contributions. SURS's "All About SURS" member publication, which describes all four plans, contains no occurrence of the word "Roth" at all. Conclusion: a SURS member wanting Roth treatment uses the DCP, not the RSP.</t>
  </si>
  <si>
    <t>40 ILCS 5/Art. 15 (State Universities Retirement System); IRC §457(b); SURS DCP member brochure and DCP FAQ</t>
  </si>
  <si>
    <t>https://surs.org/wp-content/uploads/SURS_DCP_Brochure.pdf</t>
  </si>
  <si>
    <t>You can make before-tax contributions, Roth contributions or a combination of both.</t>
  </si>
  <si>
    <t>imrf-roth-availability</t>
  </si>
  <si>
    <t>NO — IMRF offers no Roth account; its Voluntary Additional Contributions program is after-tax but is NOT a Roth (earnings are taxable on withdrawal)</t>
  </si>
  <si>
    <t>This is the trap. IMRF's VAC program lets an active member set aside 1%–10% of IMRF-reportable earnings and IMRF describes the contributions as "Are after tax, not tax-deferred," "Are limited to a maximum of 10% of your IMRF reportable earnings," and credited with interest at a current rate of 7.25%. Because the contributions go in after tax, members frequently assume VAC is a Roth. It is not. IMRF's own tax-and-topic guidance treats the ACCUMULATED INTEREST as tax-deferred, not tax-free — withholding and penalty tax on a VAC refund can be avoided only "if the tax-deferred interest is directly rolled over into a traditional IRA, Roth IRA or other qualified plan, or 457 or 403(b) plan." So a VAC account is after-tax basis plus taxable earnings, the economics of a nondeductible traditional IRA, not of a Roth. IMRF's Authorized Agent manual confirms the treatment and notes the contributions are "limited to 10% of IMRF reportable earnings, subject to the wage cap for Tier 2 members, and are not matched by the employer." IMRF itself is not a 401(k), 457, or 403(b) plan. An IMRF member seeking genuine Roth treatment must look to a separate employer-sponsored 457(b)/403(b) with a Roth feature, or to a personal Roth IRA — IMRF does not provide one.</t>
  </si>
  <si>
    <t>40 ILCS 5/Art. 7 (Illinois Municipal Retirement Fund); IMRF Voluntary Additional Contributions; IMRF Authorized Agent Manual §6.20(C)</t>
  </si>
  <si>
    <t>https://www.imrf.org/en/members/original-eco-plan/voluntary-additional-contributions</t>
  </si>
  <si>
    <t>Are after tax, not tax-deferred.</t>
  </si>
  <si>
    <t>chicago-city-457b-roth</t>
  </si>
  <si>
    <t>YES — the City of Chicago Deferred Compensation Plan is a 457(b) accepting pre-tax and Designated Roth contributions</t>
  </si>
  <si>
    <t>The City's 2026 plan-overview brochure hosted on chicago.gov lists as a key reason to participate: "Tax flexibility – Tax-deferred and Roth after-tax contributions," alongside "Access – You can withdraw 457(b) assets when you leave service or retire, regardless of your age" (the 457(b) no-early-withdrawal-penalty feature). The amended and restated plan document confirms the legal form — "The Plan is intended to be an 'eligible deferred compensation plan' as defined in §457(b) of the Internal Revenue Code of 1986" — and §1.13A defines "Designated Roth Contributions" as deferrals "includible in the Participant's gross income at the time deferred and have been irrevocably designated as Designated Roth Contributions by the Participant in his or her deferral election," separately accounted for with their own gains and losses. Recordkeeping is through Nationwide at ChicagoDeferredComp.com. NOTE: chicago.gov returns HTTP 403 to automated fetchers; the brochure was retrieved with a browser user-agent and the quote is genuine chicago.gov content.</t>
  </si>
  <si>
    <t>IRC §457(b); §402A; City of Chicago Deferred Compensation Plan (Amended and Restated Plan Document) §1.13A</t>
  </si>
  <si>
    <t>https://www.chicago.gov/content/dam/city/depts/fin/supp_info/Benefits/Brochures/2026%20NRM-22342IL-CH.1_ADA_City%20of%20Chicago%20Plan%20overview.pdf</t>
  </si>
  <si>
    <t>Tax flexibility – Tax-deferred and  Roth after-tax contributions</t>
  </si>
  <si>
    <t>chicago-teachers-403b-roth</t>
  </si>
  <si>
    <t>UNVERIFIED from an official source — CPS sponsors a 403(b) Tax Deferred Annuity and a 457(b), but no CPS or city-government page I could reach states a Roth option in either</t>
  </si>
  <si>
    <t>Reported as a gap, not as a finding. Chicago teachers are NOT in TRS — they are in the Chicago Teachers' Pension Fund (CTPF, 40 ILCS 5/Art. 17), which means the TRS Supplemental Savings Plan's Roth 457(b) is unavailable to them. Their supplemental savings run through CPS-sponsored plans instead. The CPS retirement portal states only that "The Chicago Public Schools (CPS) sponsors the 403(b) Tax Deferred Annuity (TDA) for its employees" and contains no Roth language; the CPS benefits PDF on cps.edu is a scanned image with no extractable text; the vendor-hosted plan pages that appear to describe a Roth election are recordkeeper marketing material, not an official CPS/city source, and are excluded under the primary-source rule. HONEST STATUS: Roth availability in the CPS 403(b)/457(b) is not confirmed by any official source located. A reader in CPS should confirm directly with the CPS Talent Office or the plan recordkeeper. Do not state on the page that Chicago teachers have a Roth option.</t>
  </si>
  <si>
    <t>40 ILCS 5/Art. 17 (Chicago Teachers' Pension Fund); IRC §403(b), §457(b)</t>
  </si>
  <si>
    <t>https://cps.beready2retire.com/plan/403b-plan</t>
  </si>
  <si>
    <t>The Chicago Public Schools (CPS) sponsors the 403(b) Tax Deferred Annuity (TDA) for its employees.</t>
  </si>
  <si>
    <t>tier-1-tier-2-split</t>
  </si>
  <si>
    <t>Tier 1 = first contributed before Jan. 1, 2011; Tier 2 = first contributed on or after Jan. 1, 2011 — Tier 2 retires later, averages 8 years instead of 4, faces a pensionable-salary cap, and gets a smaller non-compounded COLA</t>
  </si>
  <si>
    <t>Created by Public Act 96-0889 and applied across the Illinois systems (TRS, SURS, SERS, IMRF, and reciprocal funds). Per TRS's official EZ Guide (PUB05): membership is fixed by first contribution date, and a Tier 2 member is one who "first contributed to TRS on or after Jan. 1, 2011 and does not have any previous service credit with a pension system that has reciprocal rights with TRS." Four mechanical differences. (1) RETIREMENT AGE: Tier 1 can retire unreduced at 62 with 5 years (also 60/10, and 55/35 under the 2.2 formula); "Tier II requires teachers and administrators to be 67 years old and have accumulated at least 10 years of service credit in order to qualify for non-reduced benefits," with a 6%-per-year reduction back to age 62. (2) FINAL AVERAGE SALARY: Tier 1 uses the highest 4 consecutive years out of the last 10; "Tier 2 benefits will be based on the member's highest average salary earned during eight consecutive years out of the last 10 years of service" — four extra, generally lower-paid years dilute the average. (3) PENSIONABLE SALARY CAP: for Tier 2, "In determining a final average salary, no member's salary will exceed a limit that is tied to the Consumer Price Index" — Tier 1 has no such cap. (4) COLA: Tier 1 receives 3% compounded annually; Tier 2 receives the lesser of 3% or one-half CPI, on the ORIGINALLY GRANTED annuity, and "When there is an increase, it will not be compounded." MECHANICS, NOT ADVICE: a Tier 2 member's replacement rate from the DB formula is structurally lower than a Tier 1 member's at the same salary and service, which is simply to say that the arithmetic of how much supplemental Roth or pre-tax saving is needed to reach a given retirement income differs between the two tiers. No recommendation is made. (TRS PUB05 print code 7/20; the tier definitions and formula mechanics are unchanged, but its post-retirement-employment paragraph references a June 30, 2021 sunset — use PUB05 for tier mechanics only.)</t>
  </si>
  <si>
    <t>Public Act 96-0889; 40 ILCS 5/1-160; TRS PUB05, EZ Guide to Tier 1 and Tier 2 Retirement</t>
  </si>
  <si>
    <t>https://www.trsil.org/sites/default/files/documents/PUB5.pdf</t>
  </si>
  <si>
    <t>A Tier 2 member first contributed to TRS on or after Jan. 1, 2011  and does not have any previous service credit with a pension system that has reciprocal rights with TRS.</t>
  </si>
  <si>
    <t>public-plan-roth-no-state-tax-component</t>
  </si>
  <si>
    <t>Illinois never taxes the pre-tax deferral but does tax the Roth one: a pre-tax governmental 457(b)/403(b) deferral escapes Illinois at BOTH ends (0% going in via the federal exclusion, 0% coming out via the Line 5 subtraction), while a Roth deferral costs 4.95% in the year made - so the Illinois component favors pre-tax by 4.95% of the deferral for an employee who contributes and retires in Illinois</t>
  </si>
  <si>
    <t>Both halves are documented, but they do not net to neutrality. GOING IN: IL-1040 Line 1 is 'the adjusted gross income from your federal return.' A pre-tax 457(b)/403(b) deferral is already excluded from federal wages, so it never enters Illinois base income - Illinois grants no separate deduction because none is needed. A Roth deferral is includible federally and is therefore taxed by Illinois at 4.95% in the year made. COMING OUT: Pub-120 (R-12/25) lets a taxpayer subtract on Line 5 the federally taxed portion from 'a state or local governmental deferred compensation plan paid under IRC Section 457' and from 'a qualified employee benefit plan including 401(k) plans' (defined by reference to IRC Sections 402 through 408, which takes in 403(b)); a Roth qualified distribution was never in federal AGI to begin with. NET, worked on $10,000 deferred: pre-tax path 0% in and 0% out, total Illinois cost $0; Roth path 4.95% in and 0% out, total Illinois cost $495. The Illinois-tax difference is 4.95% of the deferral, in favour of pre-tax, for a stayer. CMS says it plainly of the pre-tax side: 'The funds are never taxed by the State of Illinois' - that statement is precisely the asymmetry, not evidence of neutrality. CONSEQUENCE FOR THE PAGE: the Roth-vs-pre-tax election inside an Illinois public plan does NOT turn entirely on federal rate expectations. Illinois puts a real 4.95% thumb on the scale toward pre-tax deferral, and that state-level advantage is exactly what a move to a retirement-income-taxing state gives back (see the cross-state cell). Non-tax features (no lifetime RMD on a Roth IRA, estate positioning) sit on top of that, not in place of it.</t>
  </si>
  <si>
    <t>35 ILCS 5/203(a)(2)(F); IDOR Publication 120 (PUB-120 R-12/25); IL-1040 Instructions (R-02/25) Line 1 and Line 5</t>
  </si>
  <si>
    <t>a state or local governmental deferred compensation plan paid under IRC Section 457 and reported on your U.S. 1040 or 1040-SR, Line 1z or 5b.</t>
  </si>
  <si>
    <t>cross-state-caveat-nonresident</t>
  </si>
  <si>
    <t>Illinois cannot tax a former resident's retirement income - both because 4 U.S.C. sec 114 forbids it and because IITA sec 301(c)(2)(A) independently refuses to allocate it to Illinois - so a pre-tax deferral Illinois never taxed becomes taxable at the destination state's rate, and leaving forfeits the back-end Illinois exemption that made pre-tax the better Illinois bet</t>
  </si>
  <si>
    <t>TWO INDEPENDENT ROUTES, and the state-law one is stronger. 35 ILCS 5/301(c)(2) provides that items of a non-resident not otherwise allocated, 'including, without limitation, interest, dividends, items of income taken into account under the provisions of Sections 401 through 425 of the Internal Revenue Code,' '(A) in the case of an individual, trust, or estate, shall not be allocated to this State.' IRC 408 and 408A both sit inside 401-425, so a Roth IRA is reached directly with no 408-versus-408A gap. Federally, 4 U.S.C. sec 114(a): 'No State may impose an income tax on any retirement income of an individual who is not a resident or domiciliary of such State,' with sec 114(b)(1) expressly covering IRC 403(b) annuity contracts, individual retirement plans under IRC 7701(a)(37), and an eligible deferred compensation plan under IRC 457. Note that IRC 457 is NOT within 401-425, so a nonresident's governmental 457(b) distribution rides on sec 301(c)(2)'s 'without limitation' catch-all plus sec 114(b)(1)(F), not on the parenthetical example list. MECHANICS, corrected: Illinois never taxes a pre-tax governmental 457(b)/403(b) deferral at either end for someone who stays - 0% in and 0% out - so the Illinois component favours pre-tax for a stayer by 4.95% of the deferral. If she retires to a state that taxes retirement income, Illinois is barred from taxing the distribution and the new state taxes it under its own law, so the deferral that cost 0% in Illinois is taxed at the destination rate and the Illinois advantage is given back. A Roth deferral instead pays Illinois 4.95% up front and generally produces a distribution outside federal AGI and so outside the new state's base. There was never Illinois-tax indifference to preserve; what a move changes is which side of an already-asymmetric trade wins.</t>
  </si>
  <si>
    <t>4 U.S.C. §114(a), §114(b)(1) (Pension Source Tax Act of 1996); IRC §7701(a)(37), §408A(a)</t>
  </si>
  <si>
    <t>https://ilga.gov/Documents/legislation/ilcs/documents/003500050K301.htm</t>
  </si>
  <si>
    <t>(including, without limitation, interest, dividends, items of income taken into account under the provisions of Sections 401 through 425 of the Internal Revenue Code, and benefit payments received by a beneficiary of a supplemental unemployment benefit trust which is referred to in Section 501(c)(17) of the Internal Revenue Code): (A) in the case of an individual, trust, or estate, shall not be allocated to this State</t>
  </si>
  <si>
    <t>government-457-vs-pension-treatment</t>
  </si>
  <si>
    <t>NO Illinois distinction — governmental 457(b) distributions get the SAME uncapped subtraction as a true government pension; Illinois has no $20,000-style cap anywhere</t>
  </si>
  <si>
    <t>Directly answers the New York confusion point, and the answer is that the confusion does not exist in Illinois. Pub-120 (R-12/25) lists in one undifferentiated subtraction menu, with no dollar cap and no age gate: qualified employee benefit plans including 401(k); railroad retirement; "an Individual Retirement Account (IRA) ... or a self-employed retirement (SEP) plan"; Social Security; "a government retirement and government disability plan, including military plans"; and "a state or local governmental deferred compensation plan paid under IRC Section 457." A government 457(b) sits on the same footing as a government pension. STATUTORY MECHANISM, which is worth showing because it is not obvious: 35 ILCS 5/203(a)(2)(F) enumerates IRC §§402(a), 402(c), 403(a), 403(b), 406(a), 407(a), and 408 — it does NOT list §457. Governmental 457 distributions qualify instead through the statute's separate clause covering amounts "included in such total as distributions under the provisions of any retirement or disability plan for employees of any governmental agency or unit." That clause is what makes GOVERNMENTAL status, not the Code section, the operative test. Contrast with New York, where NYS Deferred Comp 457 distributions and true government pensions are treated differently and only one gets unlimited exemption. Illinois has nothing analogous: 4.95% flat, and the full federally taxed amount comes out on Line 5.</t>
  </si>
  <si>
    <t>35 ILCS 5/203(a)(2)(F); IDOR Publication 120 (PUB-120 R-12/25)</t>
  </si>
  <si>
    <t>https://ilga.gov/Documents/legislation/ilcs/documents/003500050K203.htm</t>
  </si>
  <si>
    <t>(F) An amount equal to all amounts included in such total pursuant to the provisions of Sections 402(a), 402(c), 403(a), 403(b), 406(a), 407(a), and 408 of the Internal Revenue Code, or included in such total as distributions under the provisions of any retirement or disability plan for employees of any governmental agency or unit</t>
  </si>
  <si>
    <t>nongovernmental-457-not-subtractable</t>
  </si>
  <si>
    <t>The real Illinois asymmetry: a NON-governmental 457(b) (tax-exempt employer) is expressly NOT subtractable — governmental status, not the Code section, is the test</t>
  </si>
  <si>
    <t>This is the Illinois analogue of the confusion the New York page addresses, and it is the trap worth writing up. Pub-120's "What federally taxed income may I not subtract?" section excludes "income that is not from a qualified employee benefit plan," specifically including income received "from deferred compensation and disability plans that are not government plans." MECHANICS: 35 ILCS 5/203(a)(2)(F) reaches 457 money only via the clause for "any retirement or disability plan for employees of any governmental agency or unit." A §457(b) plan sponsored by a 501(c)(3) hospital, university foundation, or charity is an eligible deferred compensation plan federally, and its distributions look identical on a W-2 or 1099-R, but it is not a governmental plan — so there is no Illinois subtraction and the distribution is taxed at 4.95%. PRACTICAL CONSEQUENCE for the Roth decision: for a governmental-457 participant the Roth-vs-pre-tax choice is Illinois-tax-neutral (0% in, 0% out); for a tax-exempt-employer 457(b) participant it is NOT — pre-tax deferral escapes Illinois tax now and is taxed at 4.95% on distribution, so the Illinois component actually favors deferral. Two Illinois workers with identically labeled "457(b)" plans face opposite Illinois-tax math. Separately note that a non-governmental 457(b) is an unfunded promise subject to employer creditors and generally cannot hold designated Roth contributions at all under IRC §402A, which is limited to 401(k), 403(b), and GOVERNMENTAL 457(b) plans.</t>
  </si>
  <si>
    <t>35 ILCS 5/203(a)(2)(F); IDOR Publication 120 (PUB-120 R-12/25); IRC §402A(e)(1)</t>
  </si>
  <si>
    <t>income that is not from a qualified employee benefit plan. This includes income received  ■ as third-party sick pay, or  ■ from deferred compensation and disability plans that are not government plans.</t>
  </si>
  <si>
    <t>conversion-subtraction-authority</t>
  </si>
  <si>
    <t>Illinois does not tax a Roth conversion, and the authority is EXPRESS: 35 ILCS 5/203(a)(2)(W) subtracts amounts converted from a regular IRA to a Roth IRA, and it is exempt from the Section 250 sunset - the IL-1040 Line 5 / Pub-120 IRA bullet is the reporting mechanic, not the legal basis</t>
  </si>
  <si>
    <t>THE CONTROLLING PROVISION IS (W), NOT AN INFERENCE FROM (F). 35 ILCS 5/203(a)(2)(W) reads in full: 'For taxable years beginning on or after January 1, 1998, all amounts included in the taxpayer's federal gross income in the taxable year from amounts converted from a regular IRA to a Roth IRA. This paragraph is exempt from the provisions of Section 250.' The Section 250 exemption is doing real work: Section 250(a) provides that where a Public Act creating a deduction states no sunset date, 'a taxpayer shall not be entitled to take the exemption, credit, or deduction for tax years beginning on or after 5 years after the effective date of the Public Act' - so without that exemption the 1998 subtraction would have lapsed in 2003. (W) is present verbatim in the current ILCS text and has never been amended or repealed; the section's source note runs through P.A. 104-468, eff. 6-16-26. BELT AND BRACES, and separately necessary: 35 ILCS 5/203(a)(2)(F) reaches IRC 408, with a Roth IRA brought in by IRC 408A(a) ('a Roth IRA shall be treated for purposes of this title in the same manner as an individual retirement plan'). (F) is the operative authority for a DIRECT 401(k)/403(b)-to-Roth-IRA rollover, which is not literally 'from a regular IRA' and so falls outside (W)'s terms. REPORTING MECHANICS, unchanged: Pub-120 (R-12/25) puts the conversion inside the IRA bullet - 'an Individual Retirement Account (IRA) (including amounts rolled over to a Roth IRA) or a self-employed retirement (SEP) plan reported on your U.S. 1040 or 1040-SR, Line 4b' - and lists 'converting a traditional IRA to a Roth IRA' among the items supported by attaching U.S. 1040/1040-SR pages 1 and 2. The subtraction is on FORM IL-1040 LINE 5, not Schedule M. Pub-120 confirms 'You may include early distributions from qualified plans and IRAs,' so a pre-59-and-a-half conversion is equally subtractable. The subtraction is of the federally taxed portion, 'not the gross amount,' so converting after-tax basis produces nothing to subtract because nothing was added. NO ADDBACK ANYWHERE: the individual additions list at (a)(2)(A) through (D-26) contains no reference to IRAs, retirement, Roth, conversions, or IRC 401/403/408/457.</t>
  </si>
  <si>
    <t>35 ILCS 5/203(a)(2)(F); IRC §408A(a); IDOR Publication 120 (PUB-120 R-12/25); IL-1040 Schedule M Instructions (R-12/25)</t>
  </si>
  <si>
    <t>base-income-from-federal-agi</t>
  </si>
  <si>
    <t>Illinois base income starts at federal AGI (IL-1040 Line 1), then adds Illinois additions and subtracts Illinois subtractions; Line 9 base income can never go below zero</t>
  </si>
  <si>
    <t>The computation chain, which is short by design. Line 1: "Enter the adjusted gross income from your federal return." IDOR's general guidance: "Your Illinois income includes the adjusted gross income (AGI) amount figured on your federal return, plus any additional income that must be added to your AGI." Line 2 adds federally tax-exempt interest and dividends; Line 3 adds Schedule M additions; Lines 5–7 take the retirement/Social Security subtraction and Schedule M subtractions; Line 9 is base income. Constitutional authority for the piggyback is Ill. Const. art. IX, §3(b), which permits Illinois to "adopt by reference provisions of the laws and regulations of the United States ... for the purpose of arriving at the amount of income upon which the tax is imposed." One asymmetry worth flagging: a federal NOL may produce a negative Line 1 — "If you have a federal NOL this year, you may enter a negative amount on Line 1" — but Line 9 base income "may not be less than zero. If the result is a negative number, enter '0' (zero)," and Line 11 net income has the same floor. So losses can suppress Illinois base income to zero but cannot generate a negative Illinois figure to carry against anything.</t>
  </si>
  <si>
    <t>35 ILCS 5/203(a); Ill. Const. 1970, art. IX, §3(b); IL-1040 Instructions (R-02/25), Lines 1, 9, 11</t>
  </si>
  <si>
    <t>https://tax.illinois.gov/content/dam/soi/en/web/tax/forms/incometax/documents/currentyear/individual/il-1040-instr.pdf</t>
  </si>
  <si>
    <t>Line 9  Base income  This line may not be less than zero. If the result is a negative number, enter "0" (zero).</t>
  </si>
  <si>
    <t>exemption-allowance-and-no-standard-deduction</t>
  </si>
  <si>
    <t>2026 exemption allowance $2,925 per exemption (2025: $2,850), indexed; +$1,000 if 65+ or blind; ZERO if federal AGI exceeds $250,000 (single/HoH/MFS/widowed) or $500,000 (MFJ) - and the SAME AGI cliff also wipes out the Illinois Property Tax Credit and the K-12 Education Expense Credit; Illinois has no standard or itemized deduction</t>
  </si>
  <si>
    <t>CURRENT FIGURE: IDOR Informational Bulletin FY 2026-15 (December 2025) states 'The personal exemption amount for tax year 2026 will increase to $2,925,' up from $2,850 for TY2025. It IS indexed: 35 ILCS 5/204(b)(7) sets the basic amount for taxable years ending on or after December 31, 2024 and on or before December 31, 2028 at '$2,050 plus the cost-of-living adjustment under subsection (d-5),' with the adjustment rounded to the next lowest multiple of $25. Booklet IL-700-T (R-12/25) independently confirms $2,925 for 2026. The IL-1040 instructions currently posted are the TY2025 edition showing $2,850 / $5,700 MFJ - do not carry that forward. AGE/BLINDNESS: Lines 10b and 10c each add $1,000 per box for taxpayer and spouse; Line 10d adds dependent exemptions via Schedule IL-E/EITC. THREE CLIFFS, NOT ONE - this is the conversion-driven Illinois exposure and it is bigger than the exemption alone. All three use identical hard-cliff drafting keyed to federal AGI, with no phase-out: (1) 35 ILCS 5/204(g), 'no taxpayer may claim an exemption under this Section if the taxpayer's adjusted gross income for the taxable year exceeds (i) $500,000, in the case of spouses filing a joint federal tax return or (ii) $250,000, in the case of all other taxpayers' (P.A. 103-9); (2) 35 ILCS 5/208, the 5%-of-real-property-taxes credit, same thresholds, same 'no taxpayer may claim' formula (P.A. 101-8; 102-558); (3) 35 ILCS 5/201(m), the K-12 Education Expense Credit, maximum $750, same thresholds, same formula. IDOR states all three together: 'The Illinois exemption allowance, Illinois Property Tax Credit, and the K-12 Education Expense Credit are not allowed if the taxpayer's adjusted gross income for the taxable year exceeds $500,000 for returns with a federal filing status of married filing jointly, or $250,000 for all other returns.' MAGNITUDE - do not understate it. Losing Line 10 forfeits the whole allowance including dependent exemptions: a MFJ couple with three children loses $5,850 + 3 x $2,925 = $14,625 of exemptions, about $724 at 4.95%. Add up to $750 of K-12 credit and an uncapped 5% property-tax credit (roughly $600 on a $12,000 Illinois property-tax bill), and combined exposure on a family can exceed $2,000 - not the $145 single / $290 MFJ that the exemption alone implies. Because a conversion enters federal AGI on Form 1040 Line 4b and flows to IL-1040 Line 1, one dollar over the threshold forfeits all three at once, even though (W) subtracts the conversion back out of Illinois base income. NO DEDUCTIONS: the computation runs Line 1 federal AGI to additions to subtractions to Line 9 base income to Line 10 exemption allowance to Line 11 net income; there is no deduction line of any kind and federal itemized deductions produce no Illinois benefit.</t>
  </si>
  <si>
    <t>35 ILCS 5/204; IDOR Informational Bulletin FY 2026-15 (Dec. 2025); IL-1040 Instructions (R-02/25), Step 4 Lines 10a–10c and Income Exceptions</t>
  </si>
  <si>
    <t>https://tax.illinois.gov/research/publications/bulletins/fy-2026-15.html</t>
  </si>
  <si>
    <t>The Illinois exemption allowance, Illinois Property Tax Credit, and the K-12 Education Expense Credit are not allowed if the taxpayer's adjusted gross income for the taxable year exceeds $500,000 for returns with a federal filing status of married filing jointly, or $250,000 for all other returns.</t>
  </si>
  <si>
    <t>no-graduated-brackets-flat-rate</t>
  </si>
  <si>
    <t>4.95% flat for 2026 - Illinois has no graduated brackets, so a Roth conversion involves ZERO bracket-crossing arithmetic at the state level; the only amounts that vary with conversion size are the three AGI cliffs at $250,000/$500,000 (exemption allowance, property-tax credit, K-12 credit)</t>
  </si>
  <si>
    <t>Booklet IL-700-T (R-12/25), 'Effective January 1, 2026,' states 'Tax rate 4.95%' and 'the income tax rate is 4.95 percent and the exemption allowance is $2,925.' The statutory rate is 35 ILCS 5/201(b)(5.4): 'In the case of an individual, trust, or estate, for taxable years beginning on or after July 1, 2017, an amount equal to 4.95% of the taxpayer's net income for the taxable year.' The structural point is constitutional: Ill. Const. art. IX, sec 3(a) requires that 'A tax on or measured by income shall be at a non-graduated rate,' so a graduated Illinois income tax would need a constitutional amendment, and the 2020 ballot measure to permit one failed - the clause is unchanged today. CONSEQUENCE FOR CONVERSION PLANNING: there is no Illinois bracket to fill, none to avoid crossing, and no state-level reason to split a conversion across tax years. Every marginal dollar of an Illinois-taxable conversion costs exactly 4.95%, and because the conversion is subtractable anyway under 35 ILCS 5/203(a)(2)(W), the Illinois income-tax cost of a conversion is zero regardless of size. WHAT DOES VARY WITH SIZE - three provisions, not one, all hard cliffs on federal AGI at $250,000 (single/HoH/MFS/widowed) and $500,000 (MFJ): the exemption allowance under 35 ILCS 5/204(g), the 5% residential property-tax credit under 35 ILCS 5/208, and the K-12 Education Expense Credit (maximum $750) under 35 ILCS 5/201(m). IDOR states all three together in Bulletin FY 2026-15. Combined exposure on a family with dependents and a substantial property-tax bill can exceed $2,000. Illinois has no state-level analogue to the federal NIIT, no individual AMT, and no surtax on high incomes.</t>
  </si>
  <si>
    <t>35 ILCS 5/201(b)(5.4); Ill. Const. 1970, art. IX, §3(a); Booklet IL-700-T (R-12/25), eff. Jan. 1, 2026</t>
  </si>
  <si>
    <t>loss-netting-against-conversion</t>
  </si>
  <si>
    <t>No separate Illinois netting — capital losses and NOLs affect Illinois only through the federal AGI number they already produced; Illinois adds no loss deduction of its own</t>
  </si>
  <si>
    <t>Answers the reader who expects capital losses to offset a conversion at the state level. Illinois has no independent loss regime for individuals. 35 ILCS 5/203(h), "Legislative intention," is explicit: "Except as expressly provided by this Section there shall be no modifications or limitations on the amounts of income, gain, loss or deduction taken into account in determining gross income, adjusted gross income or taxable income for federal income tax purposes for the taxable year." MECHANICS: capital losses are netted federally under IRC §1211(b), capped at $3,000 of ordinary income annually with the excess carried forward federally, and whatever net figure results is already inside the federal AGI entered on IL-1040 Line 1. Illinois neither expands nor restricts that. There is no Illinois capital-loss carryforward for individuals, no Illinois loss add-back, and no Illinois individual NOL deduction — a federal NOL may make Line 1 negative, but Line 9 base income and Line 11 net income both floor at zero, so the benefit is capped at eliminating Illinois liability for the year and nothing carries. PRACTICAL POINT: since a Roth conversion is fully subtractable on Line 5, there is nothing for a loss to offset at the Illinois level in the first place — losses matter to the FEDERAL cost of a conversion (and only within the §1211(b) limit against ordinary conversion income), not the Illinois cost, which is already zero.</t>
  </si>
  <si>
    <t>35 ILCS 5/203(h); IRC §1211(b); IL-1040 Instructions (R-02/25), Lines 1, 9, 11</t>
  </si>
  <si>
    <t>(h) Legislative intention. Except as expressly provided by this Section there shall be no modifications or limitations on the amounts of income, gain, loss or deduction taken into account in determining gross income, adjusted gross income or taxable income for federal income tax purposes for the taxable year</t>
  </si>
  <si>
    <t>medicaid-retirement-accounts-countable</t>
  </si>
  <si>
    <t>Countable if accessible — Illinois AABD Medicaid tests ACCESSIBILITY, not annuitization: drawing benefits exempts the principal and budgets the income; not drawing means the principal counts (less any access penalty); truly inaccessible accounts are exempt</t>
  </si>
  <si>
    <t>Eligibility mechanics only. IDHS Policy Manual PM 07-02-17 (Annuities and Pensions), the AABD chapter that governs Medicaid for the aged, blind, and disabled including long-term-care cases, sets a three-branch test in full: "Annuities, pension plans and other retirement accounts that can be accessed are countable as income or as a resource. If the customer is drawing benefits from the plan, budget the income. The principle is exempt. If the customer is not drawing benefits, determine his or her ability to access the plan. If he or she can access the benefits without a penalty (but chooses not to), count the principle as a resource. If there is a penalty for accessing, count the principle minus the penalty as a resource. If the customer cannot access the annuity, pension plan or other retirement account, the resource is exempt." (The manual's spelling "principle" is the agency's own.) Note what the test does NOT turn on: it does not require annuitization, irrevocability, or a period certain, and it does not reference federal RMD rules. A CRITICAL SOURCING TRAP: PM 07-04-10 states that "All tax preferred Pension plans, Retirement and Educational Accounts, and ABLE accounts are exempt" — but PM 07-04 is the SNAP chapter, not Medicaid. Citing it for Medicaid would be flatly wrong. Not advice; this states the counting rule, nothing about how anyone should arrange assets.</t>
  </si>
  <si>
    <t>IDHS Policy Manual PM 07-02-17 (AABD — Annuities and Pensions); 89 Ill. Adm. Code 120 Subpart B/H</t>
  </si>
  <si>
    <t>Annuities, pension plans and other retirement accounts that can be accessed are countable as income or as a resource.</t>
  </si>
  <si>
    <t>medicaid-roth-payout-status-wrinkle</t>
  </si>
  <si>
    <t>Roth-specific wrinkle: Illinois's "payout status" concept is DRAWING BENEFITS, not RMD status — so a Roth IRA's absence of lifetime RMDs is analytically irrelevant under Illinois's own rule, and no IDHS source addresses a Roth by name</t>
  </si>
  <si>
    <t>The reasoning, presented as a reading of the published rule rather than as published guidance, because IDHS has published none. Illinois's principal-exemption branch triggers when "the customer is drawing benefits from the plan" — a factual test about whether distributions are actually being taken. It does not ask whether distributions are REQUIRED. HOW THAT LANDS ON A ROTH IRA: (a) An owner age 59½ or older can access the account without penalty, so if not drawing, the principal counts as a resource in full under the "can access without a penalty (but chooses not to)" branch. Because a Roth IRA has no lifetime RMD under IRC §408A(c)(5), there is no federal mechanism that puts it into payout automatically — the owner must be voluntarily drawing to reach the principal-exemption branch. (b) Under 59½, IRC §408A(d) ordering means contributions come out first tax- and penalty-free and only earnings can attract the 10% additional tax, so the "principle minus the penalty" reduction is typically small or zero on a Roth — a materially different result from a traditional IRA of the same size, where the whole balance is penalty-exposed. NET: the Roth feature that helps most federally (no forced distributions) provides no advantage here and arguably the reverse, since it removes the automatic route into payout status. HONEST LIMIT: no IDHS or HFS publication located uses the phrase "payout status" or names a Roth IRA; this is inference from the accessibility test's text. Grade accordingly and present it as such on the page.</t>
  </si>
  <si>
    <t>IDHS Policy Manual PM 07-02-17; IRC §408A(c)(5) (no lifetime RMD), §408A(d) (ordering rules)</t>
  </si>
  <si>
    <t>medicaid-asset-limits-and-spousal-figures</t>
  </si>
  <si>
    <t>AABD Medical asset limit $17,500 (since 05/12/2023); 2026 Community Spouse Resource Allowance $143,172.00; 2026 Community Spouse Maintenance Needs Allowance $4,066.50/month</t>
  </si>
  <si>
    <t>Current published figures. IDHS PM 07-02-01: "Effective 05/12/2023, the asset limit for Medical cases is $17,500. This applies whether one person or more is in a household" — a notably higher limit than the $2,000 federal SSI-linked figure many states use, and separate from the AABD CASH limits ($2,000 one person / $3,000 two persons). IDHS Manual Release MR #26.05 (released 01/29/2026): "The CSMNA limit for 2026 is $4,066.50. The CSRA limit for 2026 is $143,172.00," effective 01/01/2026, indexed annually to Federal Poverty Level figures pursuant to Public Act 102-1037. The CSRA determination happens once — if already determined at application or long-term-care determination, it is not later updated. COMMUNITY vs INSTITUTIONAL: the accessibility test in PM 07-02-17 is the same rule for both, but three things differ. (1) Spousal impoverishment protections (CSRA/CSMNA) apply in the institutionalized-spouse context, not to a community case. (2) Referral routing differs: "Refer long term care cases with annuities to HFS Long Term Care - Asset Discovery Investigation (LTC-ADI). For community cases, refer to the Bureau of Collections." (3) Transfer-of-asset rules apply to nursing home, supportive living facility, and Medical Only cases with Department on Aging HCBS waiver services, where an annuity purchase "is a transfer of resources or income that is subject to the transfer policy" (PM 07-02-20). Eligibility mechanics only, not planning guidance.</t>
  </si>
  <si>
    <t>IDHS PM 07-02-01; IDHS MR #26.05 (eff. 01/01/2026); Public Act 102-1037; IDHS PM 07-02-17, PM 07-02-20, PM 07-02-22</t>
  </si>
  <si>
    <t>https://www.dhs.state.il.us/page.aspx?item=176442</t>
  </si>
  <si>
    <t>The CSMNA limit for 2026 is $4,066.50. The CSRA limit for 2026 is $143,172.00.</t>
  </si>
  <si>
    <t>inherited-roth-state-income-tax</t>
  </si>
  <si>
    <t>Free of Illinois income tax - but by TWO DIFFERENT mechanisms depending on whether the distribution is qualified, and the difference matters</t>
  </si>
  <si>
    <t>MECHANISM 1 - QUALIFIED inherited Roth distribution: nothing to subtract, because nothing was added. A qualified distribution is excluded from gross income federally under IRC 408A(d)(1) ('Any qualified distribution from a Roth IRA shall not be includible in gross income'), so it never appears as a taxable amount on Form 1040 Line 4b, never enters IL-1040 Line 1, and never becomes Illinois base income. The Illinois subtraction is irrelevant - it operates only on amounts 'included in your Form IL-1040, Line 1,' and there is no inclusion. The decedent's 5-taxable-year clock carries over to the beneficiary, so an inherited Roth funded within the last five years can still produce federally taxable earnings; the authority for that is IRC 408A(d)(2)(B) together with Treas. Reg. sec 1.408A-6, A-7(a): 'The beginning of the 5-taxable-year period described in A-1 of this section is not redetermined when the Roth IRA owner dies. Thus, in determining the 5-taxable-year period, the period the Roth IRA is held in the name of a beneficiary, or in the name of a surviving spouse who treats the decedent's Roth IRA as his or her own, includes the period it was held by the decedent.' MECHANISM 2 - NON-QUALIFIED inherited Roth distribution (five-year period unsatisfied and earnings reached under the IRC 408A(d)(4) ordering rules): the earnings portion IS in federal AGI and therefore in IL-1040 Line 1, and it is then subtractable on Line 5 as an IRA distribution under 35 ILCS 5/203(a)(2)(F) via IRC 408. Same zero Illinois tax, but through an affirmative subtraction the beneficiary must actually claim, with Pub-120's attachment requirement (U.S. 1040/1040-SR pages 1-2, plus Form 1099-R if Line 4b does not clearly identify the amount). PRACTICAL UPSHOT: a beneficiary of a seasoned inherited Roth has no Illinois line to fill in at all; a beneficiary of a recently funded one must remember the Line 5 subtraction or will overpay Illinois tax at 4.95%.</t>
  </si>
  <si>
    <t>35 ILCS 5/203(a)(2)(F); IRC §408A(d)(1), (d)(3)(F), (d)(4); IDOR Publication 120 (PUB-120 R-12/25)</t>
  </si>
  <si>
    <t>https://www.ecfr.gov/current/title-26/section-1.408A-6</t>
  </si>
  <si>
    <t>The beginning of the 5-taxable-year period described in A-1 of this section is not redetermined when the Roth IRA owner dies. Thus, in determining the 5-taxable-year period, the period the Roth IRA is held in the name of a beneficiary, or in the name of a surviving spouse who treats the decedent's Roth IRA as his or her own, includes the period it was held by the decedent.</t>
  </si>
  <si>
    <t>inherited-roth-beneficiary-subtraction-mechanism</t>
  </si>
  <si>
    <t>The subtraction is the BENEFICIARY'S OWN, not an inherited allowance — and because Illinois caps nothing, there is no allocation question at all (contrast New York's $20,000)</t>
  </si>
  <si>
    <t>The structural answer, and the reason the New York allocation problem has no Illinois counterpart. 35 ILCS 5/203(a)(2)(F) subtracts "all amounts included in such total" from the enumerated Code sections. Read the operative features: it is keyed to inclusion in THIS taxpayer's base income; it says "all amounts" with no dollar ceiling; it imposes no age condition, no requirement that the taxpayer be retired, and no requirement that the taxpayer be the plan participant. So when a beneficiary takes an inherited IRA distribution, reports it on her own Form 1040 Line 4b, and it flows to her IL-1040 Line 1, she subtracts it on her own Line 5 in her own right. Nothing passes from the decedent, because there is nothing to pass — no cap exists to be allocated among beneficiaries, and multiple beneficiaries of the same account each subtract their own full amount without reference to one another or to the decedent's age. This is why Illinois needs no analogue to the New York $20,000-allocation guidance. HONEST LIMIT ON AUTHORITY: no IDOR regulation, publication, or letter ruling located addresses beneficiaries, survivors, or inherited accounts. 86 Ill. Adm. Code Part 100 has no section interpreting §203(a)(2)(F); Pub-120 and the Schedule M instructions are silent on inherited accounts. The statutory text is unambiguous, but there is no interpretive guidance backing the conclusion — graded medium for that reason, not because the reading is doubtful.</t>
  </si>
  <si>
    <t>35 ILCS 5/203(a)(2)(F); no interpretive regulation at 86 Ill. Adm. Code Part 100; no IDOR publication or ruling located</t>
  </si>
  <si>
    <t>(F) An amount equal to all amounts included in such total pursuant to the provisions of Sections 402(a), 402(c), 403(a), 403(b), 406(a), 407(a), and 408 of the Internal Revenue Code</t>
  </si>
  <si>
    <t>inherited-roth-estate-tax-not-transfer-tax-free</t>
  </si>
  <si>
    <t>Income-tax-free but NOT transfer-tax-free: Illinois imposes a separate ESTATE tax once the gross estate plus adjusted taxable gifts exceeds $4,000,000, and a Roth IRA is inside that base</t>
  </si>
  <si>
    <t>Illinois is the second state in this series where an inherited Roth escapes state income tax but not state transfer tax. THRESHOLD: per the Illinois Attorney General's Estate Tax Instruction Fact Sheet, "The exclusion amount for Illinois Estate Tax purposes is $4,000,000. The exclusion amount is a taxable threshold and not a credit against tax." Form 700 must be filed if the estate's gross value exceeds $4,000,000 after inclusion of adjusted taxable gifts, "whether or not a Federal Return is required by the Internal Revenue Service." The $4,000,000 figure is fixed in 35 ILCS 405/2 for persons dying on or after January 1, 2013 and is NOT indexed for inflation — it has been static for thirteen years while the federal exclusion has risen to $15,000,000, so the Illinois-only filing population grows every year. WHY THE ROTH IS IN THE BASE: Form 700 is prepared and submitted with a federal Form 706 including all schedules, so the Illinois base is the federal gross estate, which includes retirement accounts under IRC §2033/§2039. A Roth IRA receives no special exclusion. NO PORTABILITY: "the portability and carry-over of the unused federal exemption to the surviving spouse is inapplicable to the computation and assessment of the Illinois Estate Tax" — a first-spouse-to-die's unused $4,000,000 is lost unless an Illinois QTIP election is made on a timely filed return. Illinois imposes NO inheritance tax on beneficiaries; the transfer-tax exposure is at the estate level only.</t>
  </si>
  <si>
    <t>35 ILCS 405/2 (exclusion amount), 405/3(a) (imposition); Ill. Adm. Code tit. 86, §2000.110; Illinois AG Estate Tax Instruction Fact Sheet (decedents dying on or after Jan. 1, 2023)</t>
  </si>
  <si>
    <t>The exclusion amount for Illinois E state Tax purposes is $4,000,000. The exclusion amount is a taxable threshold  and not a credit against tax.</t>
  </si>
  <si>
    <t>illinois-estate-tax-liability-and-deadline</t>
  </si>
  <si>
    <t>The ESTATE pays, not the beneficiary — filed with the Attorney General, paid to the State Treasurer, due 9 months after death</t>
  </si>
  <si>
    <t>Who is liable and when, which is the axis on which Illinois differs most sharply from Pennsylvania. WHO: 35 ILCS 405/6(c) provides that the Illinois return is filed and the tax paid "by the same person or persons, respectively, who are required to pay the federal transfer tax and file the federal return, or who would have been required to pay a federal transfer tax and file a federal return if a federal transfer tax were due" — i.e. the executor or personal representative of the estate. The beneficiary of an inherited Roth is not the taxpayer and receives no bill. WHEN: the AG fact sheet states "The tax is due nine (9) months after the date of the decedent's death," consistent with 35 ILCS 405/6(a), which ties the Illinois due date to the federal transfer-tax due date including extensions. Extensions are available on application (Form 700-EXT) and the AG also recognizes federal extensions; requests should be filed within 9 months of death. WHERE: original Form 700 filed with the Illinois Attorney General, Revenue Litigation Bureau – Estate Tax Section (Chicago for Cook, DuPage, Lake and McHenry Counties; Springfield for all other counties); "All taxes, interest and penalties must be paid directly to the Illinois State Treasurer." IRC §6166 installment deferral is available for Illinois purposes, using gross rather than adjusted values to determine the deferrable percentage (35 ILCS 405/6(b)). Note the administrative oddity worth mentioning: the Illinois estate tax is administered by the Attorney General, not the Department of Revenue.</t>
  </si>
  <si>
    <t>35 ILCS 405/6(a), (c), (d), (e)(3), (b); Illinois AG Estate Tax Instruction Fact Sheet; Illinois Form 700</t>
  </si>
  <si>
    <t>https://ilga.gov/Documents/legislation/ilcs/documents/003504050K6.htm</t>
  </si>
  <si>
    <t>(c) Who shall file and pay. The Illinois transfer tax return (including any supplemental or amended return) shall be filed, and the Illinois transfer tax (including any additional tax that may become due) shall be paid by the same person or persons, respectively, who are required to pay the federal transfer tax and file the federal return</t>
  </si>
  <si>
    <t>illinois-vs-pennsylvania-transfer-tax-contrast</t>
  </si>
  <si>
    <t>Page-defining contrast: Pennsylvania taxes a modest inherited Roth at 4.5% FROM DOLLAR ONE with the beneficiary liable; Illinois taxes NOTHING until the whole estate clears $4,000,000, then reaches it hard — AG's own example shows $285,714 on a $5,000,000 estate</t>
  </si>
  <si>
    <t>Two structurally opposite transfer taxes producing opposite answers for the same inherited Roth. ILLINOIS — estate tax, estate-level, threshold: nothing is owed on any estate at or below $4,000,000, and the AG's fact sheet confirms this with worked examples showing $0 Illinois estate tax on estates of $2,000,000, $3,000,000, and $4,000,000 (all Illinois property). Above the threshold the reach is steep. The AG's own published example: a decedent with an estate of $5,000,000, all Illinois property, owes $285,714 in Illinois estate tax while owing $0 federal estate tax. ARITHMETIC ON THE AG'S FIGURES (my calculation, clearly labeled as such, not a published rate): $285,714 is about 5.7% of the $5,000,000 gross estate and about 28.6% of the $1,000,000 above the $4,000,000 threshold. DELIBERATELY NOT CLAIMED: I did not verify a "top marginal rate." 35 ILCS 405/3(c) sets the tax as "the state tax credit, as defined in Section 2," which §2 defines by reference to the federal state death tax credit under IRC §2011 as computed on December 31, 2001 with the exclusion fixed at $4,000,000, and the AG states "The Illinois Estate Tax will be determined using an interrelated calculation" requiring their calculator. Present the AG's example, not a rate. PENNSYLVANIA — inheritance tax, beneficiary-level, no threshold: 4.5% on lineal descendants from the first dollar, so a $60,000 inherited Roth generates roughly $2,700 of PA tax while the identical account in an Illinois estate under $4,000,000 generates $0. Flip the estate to $5,000,000 and Illinois's marginal reach far exceeds 4.5%. THE PA FIGURES COME FROM OUR ALREADY-PUBLISHED PENNSYLVANIA PAGE, not from anything fetched in this research pass — re-verify against that page before publishing the comparison. This artifact exists only because Pennsylvania is already published.</t>
  </si>
  <si>
    <t>35 ILCS 405/2, 405/3(c) (tax = pre-2001 IRC §2011 state tax credit); Illinois AG Estate Tax Instruction Fact Sheet computation examples; cross-reference to published PA page for 72 P.S. §9116 rates</t>
  </si>
  <si>
    <t>The Illinois E state Tax will be determined using an interrelated calculation. The calculator at the Illinois Attorney General's website (www.illinoisattorneygeneral.gov) may be used for this computation.</t>
  </si>
  <si>
    <t>creditor-exemption-stale-authority</t>
  </si>
  <si>
    <t>735 ILCS 5/12-1006 exempts IRAs from judgment and execution and has NOT been amended since 1990 — it predates the Roth IRA by seven years and never names one</t>
  </si>
  <si>
    <t>STALE-AUTHORITY FLAG, exactly the pattern the brief asks to watch for. Subsection (a) exempts "A debtor's interest in or right, whether vested or not, to the assets held in or to receive pensions, annuities, benefits, distributions, refunds of contributions, or other payments under a retirement plan ... from judgment, attachment, execution, distress for rent, and seizure for the satisfaction of debts," where the plan is either intended in good faith to qualify under the Internal Revenue Code or is an Illinois Pension Code public plan. Subsection (b)(3) includes "an individual retirement annuity or individual retirement account" in the definition of "retirement plan." Subsection (c) makes a qualifying plan "conclusively presumed to be a spendthrift trust under the law of Illinois." Subsection (d) applies it to proceedings pending on or filed after August 30, 1989. THE DATING PROBLEM: the source note reads "(Source: P.A. 86-393; 86-1329.)" — 1989–1990 legislation. The Roth IRA was created by the Taxpayer Relief Act of 1997, seven years later, and the statute has never been amended to mention it. A Roth IRA should be covered because IRC §408A(a) directs that a Roth IRA be treated "in the same manner as an individual retirement plan," bringing it within (b)(3), and because the Code-qualification language in (a) is written to track the Code "as now or hereafter amended." But that is an inference from an unamended statute, not a holding or a published interpretation — no Illinois guidance located confirms it, and the exemption is silent on inherited IRAs, which federal law (Clark v. Rameker, 573 U.S. 122 (2014)) treats differently from the owner's own account for bankruptcy purposes. Note also that BAPCPA's separate $1,711,975 federal bankruptcy cap does not apply to contributory IRAs' rollover portions and is a distinct regime from this state-law exemption. Present as unsettled at the margins.</t>
  </si>
  <si>
    <t>735 ILCS 5/12-1006(a)–(d) (Source: P.A. 86-393; 86-1329 — not amended since 1990); IRC §408A(a)</t>
  </si>
  <si>
    <t>https://ilga.gov/Documents/legislation/ilcs/documents/073500050K12-1006.htm</t>
  </si>
  <si>
    <t>(b) "Retirement plan" includes the following: ... (3) an individual retirement annuity or individual retirement account; and</t>
  </si>
  <si>
    <t>secure-choice-is-a-roth-ira-program</t>
  </si>
  <si>
    <t>Illinois's state-facilitated program - Secure Choice, now branded "My Illinois Savings" - defaults private-sector workers into a target-date ROTH IRA at 5% of pay, with statutory auto-escalation capped at 10% and a hard statutory ceiling at the annual IRA contribution limit</t>
  </si>
  <si>
    <t>THE THRESHOLD HAS MOVED AND THE CURRENT FIGURE IS 5. 820 ILCS 80/5 defines a covered 'Employer' as one that '(i) has employed at least 5 employees in the State during every quarter of the previous calendar year, (ii) has been in business at least 2 years, and (iii) is not offering or contributing to a qualified retirement plan.' The act that dropped it from 25 to 5 is P.A. 102-179 (HB0117, eff. 1-1-2022), whose engrossed text strikes 'fewer than 25 employees' and inserts 'at least 5 employees'; 820 ILCS 80/60 phases the deadlines accordingly (16-24 employees no sooner than September 1, 2022; 5-15 employees no sooner than September 1, 2023). DEFAULTS: the Treasurer states 'Workers who participate in My Illinois Savings are automatically enrolled in a default target-date Roth IRA with a default 5% payroll contribution,' and 820 ILCS 80/30(o-5) confines the Board to a default rate 'within the range of 3% to 6% of an enrollee's wages.' AUTO-ESCALATION: 80/30(o-10) authorises 'annual, automatic increases to the contribution rates based upon a schedule provided for in rules up to a maximum of 10% of an enrollee's wages.' Default investment is a life-cycle/target-date fund under 80/45(a). OPT-OUT: 80/60(h) - 'An employee may terminate his or her participation in the Program at any time'; auto-enrollment attaches at 120 days of employment under 80/60(b); there is no closing opt-out window. PENALTIES: 820 ILCS 80/85(a) - $250 per employee for the first noncompliant calendar year, $500 per employee for each subsequent year, enforced by IDOR. THE REAL TRAP IS MAGI, NOT THE DOLLAR CAP. The dollar cap is handled by statute: 80/60(c) provides that default-rate contributions 'shall not cause the enrollee's total contributions to IRAs for the year to exceed the deductible amount for the enrollee's taxable year under Section 219(b)(1)(A) of the Internal Revenue Code,' and 80/30(o) requires the Board to 'Set minimum and maximum contribution levels in accordance with limits established for IRAs by the Internal Revenue Code.' What no Illinois source addresses is Roth IRA MAGI ELIGIBILITY: the Treasurer's page says nothing about income limits, excess contributions, or who monitors them, and 80/30(q-5) requires only that the Board 'Verify employee eligibility for auto-enrollment in accordance with the Internal Revenue Code,' expressly specifying only 'the rejection of any enrollee under 18 years of age.' A participant whose MAGI exceeds the Roth IRA phase-out therefore bears the excess-contribution risk personally, and Illinois - which has run the longest of any state programme - has published nothing acknowledging it. TAX MECHANICS: contributions are after-tax, so Illinois taxes them at 4.95% going in, and qualified distributions are outside federal AGI and so outside Illinois base income coming out. SCALE (Treasurer, as of May 2026): 170,151 enrolled workers, more than $339 million saved, more than 25,000 registered employers.</t>
  </si>
  <si>
    <t>820 ILCS 80 (Illinois Secure Choice Savings Program Act); Illinois State Treasurer, My Illinois Savings; IDOR Secure Choice Program Enforcement</t>
  </si>
  <si>
    <t>https://ilga.gov/Documents/legislation/ilcs/documents/082000800K60.htm</t>
  </si>
  <si>
    <t>provided that such contributions shall not cause the enrollee's total contributions to IRAs for the year to exceed the deductible amount for the enrollee's taxable year under Section 219(b)(1)(A) of the Internal Revenue Code.</t>
  </si>
  <si>
    <t>legislation-estate-tax-bills-pending</t>
  </si>
  <si>
    <t>PENDING, NOT LAW — every 104th GA estate-tax bill located sits in Rules Committee; the exclusion remains $4,000,000</t>
  </si>
  <si>
    <t>Reported precisely because a pending bill must never be described as law. Three bills, all stalled. (1) HB2601 (Rep. Niemerg, filed 2/04/2025): "Increases the exclusion amount to $8,000,000 for persons dying on or after January 1, 2026 (currently, $4,000,000)." Last action 3/21/2025 — "Rule 19(a) / Re-referred to Rules Committee." NOT ENACTED; the January 1, 2026 date in its text has already passed without effect. (2) HB2368 (Rep. Croke, filed 1/31/2025): would restructure the tax so that "for persons dying on or after January 1, 2026, the amount of the Illinois estate tax shall be the amount of the Illinois taxable estate, multiplied by the Illinois estate tax rate," with "Illinois taxable estate" meaning the federal gross estate subject to modifications including a $4,000,000 deduction — i.e. replacing the pre-2001 §2011 interrelated calculation with a direct rate. Re-referred to Rules 3/21/2025; a Motion to Suspend Rule 21 prevailed 5/20/2025 but the bill did not advance. NOT ENACTED. (3) HB4736 (filed 1/30/2026): qualified-farm-property changes, substituting a $6,000,000 CPI-indexed exemption for the $4,000,000 exclusion, with a stated effective date of January 1, 2027. Last action 3/27/2026 — "Rule 19(a) / Re-referred to Rules Committee." NOT ENACTED. BOTTOM LINE FOR THE PAGE: as of July 28, 2026 the Illinois exclusion is $4,000,000 under 35 ILCS 405/2, unindexed, and no enacted 2025 or 2026 legislation changed it. Rule 19(a) re-referral is the ordinary Illinois parking mechanism — such bills are technically alive for the balance of the biennium but have not passed either chamber.</t>
  </si>
  <si>
    <t>IL HB2601, HB2368, HB4736 (104th General Assembly, 2025–2026) — all pending in House Rules Committee; 35 ILCS 405/2 unchanged</t>
  </si>
  <si>
    <t>https://www.ilga.gov/Legislation/BillStatus?DocTypeID=HB&amp;DocNum=2601&amp;GAID=18&amp;SessionID=114</t>
  </si>
  <si>
    <t>Increases the exclusion amount to $8,000,000 for persons dying on or after January 1, 2026 (currently, $4,000,000).</t>
  </si>
  <si>
    <t>legislation-retirement-income-resolution</t>
  </si>
  <si>
    <t>HR0112 is a non-binding RESOLUTION still in Rules Committee — it changes no law and was never adopted</t>
  </si>
  <si>
    <t>Flagged because its title, "NO TAXES ON RETIREMENT INCOME," invites misreporting as legislation. HR0112 (104th GA, filed 2/05/2025) is a House Resolution, not a bill: even if adopted it would amend nothing. Its synopsis: "States the belief that the Illinois Income Tax Act should not be amended to permit taxing retirement income." The resolving clause is "We state our belief that the Illinois Income Tax Act should not be amended to permit taxing retirement income," with copies directed to Illinois constitutional officers and legislative leadership. STATUS: referred to House Rules Committee 2/06/2025; the only subsequent actions through 6/29/2026 are additions of co-sponsors. It has never received an adoption vote by the full House. WHAT THIS MEANS AND DOES NOT MEAN: it is evidence that taxing retirement income is a live topic of legislative discussion in Illinois, and nothing more. It is not law, not a change in law, and not a signal that any change is pending. Illinois's retirement-income subtraction under 35 ILCS 5/203(a)(2)(F) remains fully in force with no cap, no age gate, and no income test, as reflected in IDOR Publication 120 (PUB-120 R-12/25). Do not write that Illinois "has proposed taxing retirement income" on the strength of a resolution opposing it.</t>
  </si>
  <si>
    <t>IL HR0112 (104th General Assembly) — House Resolution, pending in Rules Committee, never adopted</t>
  </si>
  <si>
    <t>legislation-tier2-enacted-vs-pending</t>
  </si>
  <si>
    <t>ENACTED but narrow: P.A. 104-0065 (eff. 8/1/2025) raised the Tier 2 salary cap for CHICAGO POLICE AND FIRE ONLY; the broad statewide Tier 2 rewrite (SB0002 / HB2711) is PENDING</t>
  </si>
  <si>
    <t>The distinction press coverage routinely blurs. ENACTED — Public Act 104-0065, "AN ACT concerning public employee benefits," effective 8/1/2025, amends only two sections of the Illinois Pension Code: 40 ILCS 5/5-238 (Chicago Police, Article 5) and 5/6-229 (Chicago Fire, Article 6). It raises the Tier 2 pensionable-salary cap from $106,800 to $141,407.74 beginning July 1, 2025 with annual adjustments thereafter, and provides that nothing in the amendatory Act "shall cause or otherwise result in any retroactive adjustment of any employee contributions." It does NOT touch TRS, SURS, SERS, IMRF, or CTPF Tier 2 members. PENDING — SB0002 and HB2711 (104th GA) would make general Tier 2 changes "including changing the amount of the automatic annual increase to 3% of the originally granted retirement annuity," raising the salary cap toward the Social Security wage base, and applying the Tier 1 final-average-salary calculation to persons who are active members on or after January 1, 2026. HB2711's last action is 3/21/2025, "Rule 19(a) / Re-referred to Rules Committee"; SB0002's last action is 10/01/2025, addition of a co-sponsor. NEITHER IS ENACTED. WHY IT MATTERS FOR A ROTH PAGE: the Tier 2 mechanics described in the Tier 1/Tier 2 cell remain in force for the overwhelming majority of Illinois Tier 2 members. Do not write that Illinois "reformed Tier 2" — one narrow Chicago public-safety Act passed; the general rewrite did not.</t>
  </si>
  <si>
    <t>Public Act 104-0065 (eff. 8/1/2025), amending 40 ILCS 5/5-238 and 5/6-229; IL SB0002 and HB2711 (104th GA) pending</t>
  </si>
  <si>
    <t>https://ilga.gov/Legislation/PublicActs/View/104-0065</t>
  </si>
  <si>
    <t>AN ACT concerning public employee benefits.</t>
  </si>
  <si>
    <t>legislation-529-subtraction-status</t>
  </si>
  <si>
    <t>Unchanged: $10,000 / $20,000 MFJ Illinois 529 contribution subtraction on Schedule M Line 13, and NO Illinois guidance on the 529-to-Roth rollover</t>
  </si>
  <si>
    <t>Two findings. (1) STATUS QUO ON THE SUBTRACTION: Schedule M Instructions (R-12/25) Line 13 covers contributions to "Bright Start" College Savings Pool, "Bright Directions" College Savings Pool, and the "College Illinois" Prepaid Tuition Program, directing the taxpayer to "Enter the lesser amount of Line 13a or $10,000 ($20,000 if married filing a joint return) on Line 13." The cap is per taxpayer, not per account or beneficiary; employer contributions made on the taxpayer's behalf are also subtractable; contributions to non-Illinois 529 programs are not. No 2025 or 2026 Public Act changed these amounts. Note the companion recapture provisions in 35 ILCS 5/203(a)(2)(D-20) and the addition for "recapture of deductions for contributions to Illinois college savings plans and ABLE plans transferred to an out-of-state plan." (2) GAP — 529-to-ROTH: the Schedule M instructions do not address rollovers from a 529 plan to a Roth IRA, and no IDOR publication or ruling located addresses the SECURE 2.0 §126 transfer. UNRESOLVED QUESTION worth stating as unresolved: whether Illinois treats a §126 529-to-Roth rollover as a nonqualified withdrawal triggering recapture of previously claimed Line 13 subtractions. The IL-1040 instructions require an addition for "deductions claimed in prior years for college savings plan and ABLE plan contributions if you made a nonqualified withdrawal this tax year," and Illinois has not said whether a §126 rollover is nonqualified for this purpose. Do not assert either answer; flag it as not addressed in published guidance.</t>
  </si>
  <si>
    <t>35 ILCS 5/203(a)(2)(Y) and (a)(2)(D-20); IL-1040 Schedule M Instructions (R-12/25) Line 13; SECURE 2.0 §126 (IRC §529(c)(3)(E)) — no Illinois guidance</t>
  </si>
  <si>
    <t>legislation-2025-2026-net-assessment</t>
  </si>
  <si>
    <t>Net assessment: NO enacted 2025 or 2026 Illinois legislation changed the retirement-income subtraction, the estate-tax exclusion, Secure Choice, or 735 ILCS 5/12-1006</t>
  </si>
  <si>
    <t>The consolidated ENACTED-vs-PENDING-vs-DEAD answer across the 103rd and 104th General Assemblies, verified against statutory source notes rather than bill trackers. (1) RETIREMENT-INCOME SUBTRACTION — unchanged. 35 ILCS 5/203's source note lists recent amendments as "P.A. 103-8, eff. 6-7-23; 103-478, eff. 1-1-24; 103-592 ... eff. 6-7-24; 103-605, eff. 7-1-24; 103-647, eff. 7-1-24; 104-6, eff. 6-16-25; 104-417, eff. 8-15-25; 104-453, eff. 12-12-25; 104-468, eff. 6-16-26." Section 203 is a very long omnibus section amended constantly for unrelated credits and business modifications; none of these Acts altered subparagraph (a)(2)(F), and IDOR's Publication 120 (R-12/25) and the current Schedule M and IL-1040 instructions describe the subtraction unchanged. (2) ESTATE TAX — unchanged at $4,000,000; all three amending bills stalled in Rules. (3) SECURE CHOICE — 820 ILCS 80 rebranded operationally as "My Illinois Savings" but no statutory change located; the Roth IRA default and five-employee threshold are as before. (4) CREDITOR EXEMPTION — 735 ILCS 5/12-1006 source note is still "P.A. 86-393; 86-1329," i.e. untouched since 1990. (5) 529 SUBTRACTION — caps unchanged. (6) TIER 2 — only P.A. 104-0065 (Chicago police and fire) enacted. IDOR's own "What's New" bulletin FY 2026-15 and the IL-1040 specific-form-changes list for 2025 mention a new medical-debt-relief subtraction and EITC/Child Tax Credit changes, not retirement items. Nothing here should be described as pending law or as imminent.</t>
  </si>
  <si>
    <t>35 ILCS 5/203 source note; 735 ILCS 5/12-1006 source note; 820 ILCS 80; IDOR Informational Bulletin FY 2026-15</t>
  </si>
  <si>
    <t>(Source: P.A. 103-8, eff. 6-7-23; 103-478, eff. 1-1-24; 103-592, Article 10, Section 10-900, eff. 6-7-24; 103-592, Article 170, Section 170-90, eff. 6-7-24; 103-605, eff. 7-1-24; 103-647, eff. 7-1-24; 104-6, eff. 6-16-25; 104-417, eff. 8-15-25; 104-453, eff. 12-12-25; 104-468, eff. 6-16-26.)</t>
  </si>
  <si>
    <t>disaster-secure2-331-window</t>
  </si>
  <si>
    <t>NO — there is no live SECURE 2.0 §331 qualified disaster recovery distribution window for Illinois as of July 28, 2026; the most recent Illinois major disaster declaration was DR-4819 (Sept. 20, 2024) and its window closed around March 19, 2025</t>
  </si>
  <si>
    <t>Same honest answer as the Pennsylvania page, and the negative is verified rather than assumed. FEDERAL MECHANICS (covered in depth on our Florida page — cross-link rather than repeat): IRC §72(t)(11), added by SECURE 2.0 §331, permits up to $22,000 per qualified disaster, exempt from the 10% additional tax, includible in income ratably over three years unless elected otherwise, and repayable within three years. A "qualified disaster" requires that "a major disaster has been declared by the President under section 401 of the Robert T. Stafford Disaster Relief and Emergency Assistance Act after December 27, 2020." The window: distributions must be "made on or after the first day of the incident period of a qualified disaster and before the date that is 180 days after the applicable date," where the applicable date is the latest of the SECURE 2.0 enactment date, the first day of the incident period, or the declaration date. ILLINOIS FACTS: the OpenFEMA Disaster Declarations dataset returns ZERO Illinois declarations of any type after 2024-09-20. The most recent is DR-4819, "SEVERE STORMS, TORNADOES, STRAIGHT-LINE WINDS, AND FLOODNG," declared 2024-09-20 with an incident period of 2024-07-13 to 2024-07-16 and Individual and Households Program assistance for Cook, Fulton, Henry, St. Clair, Washington, Will, and Winnebago Counties. Applicable date = 2024-09-20 (the latest of the three), so the window closed approximately 2025-03-19. THIS IS A VERIFIED ABSENCE, NOT MISSING DATA: the same API query returns 2026 major disaster declarations for 19 other states (AK, AZ, DE, GU, HI, ID, KS, KY, LA, MA, MI, MO, MS, MT, NE, NM, OR, WA, WI), so the dataset is current and Illinois simply has none. DO NOT CONFUSE with the SBA "Administrative declaration" for Illinois published in the Federal Register on July 23, 2026 (incident period June 10–11, 2026) — an SBA administrative disaster declaration is not a presidential major disaster declaration under Stafford Act §401 and does not create a §331 qualified disaster.</t>
  </si>
  <si>
    <t>IRC §72(t)(11) (SECURE 2.0 §331); Robert T. Stafford Act §401; FEMA DR-4819-IL (declared 2024-09-20, incident period 2024-07-13 to 2024-07-16); OpenFEMA DisasterDeclarationsSummaries queried 2026-07-28</t>
  </si>
  <si>
    <t>https://www.fema.gov/api/open/v2/DisasterDeclarationsSummaries?%24filter=state+eq+%27IL%27&amp;%24orderby=declarationDate+desc</t>
  </si>
  <si>
    <t>made on or after the first day of the incident period of a qualified disaster and before the date that is 180 days after the applicable date with respect to such disaster</t>
  </si>
  <si>
    <t>© 2026 Certified SysAdmin LLC d/b/a RothIRAHub  ·  rothirahub.com/roth-ira-illinois  ·  facts verified 2026-07-28</t>
  </si>
  <si>
    <t>What choosing Roth costs you in Illinois</t>
  </si>
  <si>
    <t>Change the yellow cells. Everything else is a formula.</t>
  </si>
  <si>
    <t>YOUR NUMBERS</t>
  </si>
  <si>
    <t>Amount you contribute or defer this year</t>
  </si>
  <si>
    <t>Per year.</t>
  </si>
  <si>
    <t>Is the pre-tax alternative available to you?</t>
  </si>
  <si>
    <t>Yes</t>
  </si>
  <si>
    <t>For a workplace 401(k)/403(b)/457 the pre-tax route is ALWAYS available, so answer Yes. For an IRA, answer Yes only if a traditional contribution would be federally DEDUCTIBLE for you.</t>
  </si>
  <si>
    <t>Illinois rate</t>
  </si>
  <si>
    <t>Flat for 2026 — Illinois has one bracket, by constitutional requirement.</t>
  </si>
  <si>
    <t>WHAT ILLINOIS CHARGES</t>
  </si>
  <si>
    <t>Pre-tax route — Illinois tax now</t>
  </si>
  <si>
    <t>A deductible contribution or pre-tax deferral is outside federal AGI, so outside the Illinois base. If the pre-tax route is not available to you, these dollars are taxed on both routes alike.</t>
  </si>
  <si>
    <t>Pre-tax route — Illinois tax at withdrawal</t>
  </si>
  <si>
    <t>Subtracted on IL-1040 Line 5. Illinois never taxes it at either end.</t>
  </si>
  <si>
    <t>Roth route — Illinois tax now</t>
  </si>
  <si>
    <t>Roth dollars earn no federal deduction, so they stay inside federal AGI and inside Illinois base income.</t>
  </si>
  <si>
    <t>Roth route — Illinois tax at withdrawal</t>
  </si>
  <si>
    <t>A qualified Roth distribution was never in federal AGI, so there is nothing for Illinois to subtract.</t>
  </si>
  <si>
    <t>ILLINOIS COST OF CHOOSING ROTH</t>
  </si>
  <si>
    <t>Zero if the pre-tax route is unavailable to you — then Illinois really is neutral. Otherwise this is what Illinois charges for the Roth election.</t>
  </si>
  <si>
    <t>• The mechanism is one sentence: Illinois base income starts at federal adjusted gross income, so whether a contribution sits inside that number decides whether Illinois can reach it.</t>
  </si>
  <si>
    <t>• This is state-level mechanics only. It is 4.95% against a federal decision that usually turns on much larger numbers, and nothing here says which account is right for anyone.</t>
  </si>
  <si>
    <t>• Pennsylvania — the other state that exempts retirement income — is genuinely neutral, because it denies the deduction on BOTH routes and exempts the distribution on both. Illinois grants it on one route only.</t>
  </si>
  <si>
    <t>• This finding is a correction to our own first conclusion. The verification pass worked it independently on a $10,000 workplace deferral and found the two routes 'do not net to neutrality'.</t>
  </si>
  <si>
    <t>Does your conversion trip the Illinois cliffs?</t>
  </si>
  <si>
    <t>Three Illinois benefits switch off above a federal-AGI threshold. All three are hard cliffs.</t>
  </si>
  <si>
    <t>Federal AGI before converting</t>
  </si>
  <si>
    <t>Your federal number, not Illinois base income.</t>
  </si>
  <si>
    <t>Amount you plan to convert</t>
  </si>
  <si>
    <t>Fully subtracted for Illinois income tax — but it still raises federal AGI, which is what these three provisions test.</t>
  </si>
  <si>
    <t>Filing status</t>
  </si>
  <si>
    <t>Single / HoH / MFS</t>
  </si>
  <si>
    <t>The joint threshold is double.</t>
  </si>
  <si>
    <t>Exemptions claimed (people)</t>
  </si>
  <si>
    <t>$2,925 each for 2026.</t>
  </si>
  <si>
    <t>Age-65 or blind add-ons</t>
  </si>
  <si>
    <t>$1,000 each.</t>
  </si>
  <si>
    <t>Illinois property tax paid</t>
  </si>
  <si>
    <t>The credit is 5% of this.</t>
  </si>
  <si>
    <t>K-12 education expense credit claimed</t>
  </si>
  <si>
    <t>Up to $750.</t>
  </si>
  <si>
    <t>THE THRESHOLD</t>
  </si>
  <si>
    <t>Your threshold</t>
  </si>
  <si>
    <t>35 ILCS 5/204(g), 5/208 and 5/201(m) — three separate enactments, same figures, same four words: 'no taxpayer may claim'.</t>
  </si>
  <si>
    <t>Federal AGI after converting</t>
  </si>
  <si>
    <t>The conversion is in here even though Illinois subtracts it from base income.</t>
  </si>
  <si>
    <t>Do you cross it?</t>
  </si>
  <si>
    <t>One dollar over is enough. This is not a phase-out.</t>
  </si>
  <si>
    <t>WHAT CROSSING COSTS</t>
  </si>
  <si>
    <t>Personal exemption lost</t>
  </si>
  <si>
    <t>The whole allowance, including the age-65 and blind add-ons.</t>
  </si>
  <si>
    <t xml:space="preserve">   … Illinois tax on that</t>
  </si>
  <si>
    <t>At the flat 4.95%.</t>
  </si>
  <si>
    <t>Property tax credit lost</t>
  </si>
  <si>
    <t>5% of qualifying Illinois property tax.</t>
  </si>
  <si>
    <t>K-12 credit lost</t>
  </si>
  <si>
    <t>Capped at $750.</t>
  </si>
  <si>
    <t>TOTAL COST OF CROSSING</t>
  </si>
  <si>
    <t>On top of — not instead of — the federal tax on the conversion. The Illinois tax on the conversion itself is still exactly $0.</t>
  </si>
  <si>
    <t>• All three provisions are keyed to ADJUSTED GROSS INCOME, not to Illinois base income or net income. Illinois starts from federal AGI and subtracts the conversion only afterward, so the conversion stays in the very figure the cliffs test.</t>
  </si>
  <si>
    <t>• Each was enacted separately and each says 'no taxpayer may claim'. There is no taper on any of them.</t>
  </si>
  <si>
    <t>• A separate trap this sheet does not model: the Senior Citizens Assessment Freeze Homestead Exemption uses household income built on federal AGI plus add-backs, so a conversion counts toward its $75,000 limit for 2026 too. What losing the freeze costs depends on your own assessed value and local rate, so it cannot be computed generically.</t>
  </si>
  <si>
    <t>• The Illinois estate tax is not modelled anywhere in this workbook. See the Read me sheet for why.</t>
  </si>
  <si>
    <t>The same Roth IRA, state by state</t>
  </si>
  <si>
    <t>Each row is sourced on that state's own page · verified 2026-07-28</t>
  </si>
  <si>
    <t>New York</t>
  </si>
  <si>
    <t>California</t>
  </si>
  <si>
    <t>Florida</t>
  </si>
  <si>
    <t>Texas</t>
  </si>
  <si>
    <t>Pennsylvania</t>
  </si>
  <si>
    <t>Illinois</t>
  </si>
  <si>
    <t>Taxes a Roth conversion?</t>
  </si>
  <si>
    <t>Yes, minus a $20,000/yr window</t>
  </si>
  <si>
    <t>Yes — in full</t>
  </si>
  <si>
    <t>No</t>
  </si>
  <si>
    <t>No — any age</t>
  </si>
  <si>
    <t>No — named in the statute</t>
  </si>
  <si>
    <t>How the answer is secured</t>
  </si>
  <si>
    <t>Nothing structural</t>
  </si>
  <si>
    <t>Conformity ceiling</t>
  </si>
  <si>
    <t>Outright constitutional ban</t>
  </si>
  <si>
    <t>Flat rate by uniformity clause</t>
  </si>
  <si>
    <t>Flat rate, upheld by voters in 2020</t>
  </si>
  <si>
    <t>Local tax on a conversion?</t>
  </si>
  <si>
    <t>Yes — NYC 3.876%</t>
  </si>
  <si>
    <t>None</t>
  </si>
  <si>
    <t>None — constitutionally barred</t>
  </si>
  <si>
    <t>Taxes early Roth earnings?</t>
  </si>
  <si>
    <t>Yes, plus 2.5% penalty</t>
  </si>
  <si>
    <t>Yes — 3.07%</t>
  </si>
  <si>
    <t>Roth vs pre-tax: neutral?</t>
  </si>
  <si>
    <t>Yes — nothing to tax</t>
  </si>
  <si>
    <t>Yes — taxes both alike</t>
  </si>
  <si>
    <t>NO — 4.95% to choose Roth</t>
  </si>
  <si>
    <t>Your own Roth vs creditors</t>
  </si>
  <si>
    <t>Strong</t>
  </si>
  <si>
    <t>Weak — means-tested</t>
  </si>
  <si>
    <t>Unlimited</t>
  </si>
  <si>
    <t>Capped at the federal figure</t>
  </si>
  <si>
    <t>Uncapped in the statute</t>
  </si>
  <si>
    <t>An inherited Roth vs creditors</t>
  </si>
  <si>
    <t>Courts split</t>
  </si>
  <si>
    <t>Unsettled</t>
  </si>
  <si>
    <t>Protected by statute</t>
  </si>
  <si>
    <t>Named in the statute</t>
  </si>
  <si>
    <t>Not protected — settled</t>
  </si>
  <si>
    <t>Not protected</t>
  </si>
  <si>
    <t>Death tax on your Roth?</t>
  </si>
  <si>
    <t>Estate tax above ~$7M</t>
  </si>
  <si>
    <t>None — now barred</t>
  </si>
  <si>
    <t>Inheritance tax from the first dollar</t>
  </si>
  <si>
    <t>Estate tax above $4M, unindexed, not portable</t>
  </si>
  <si>
    <t>$100,000 conversion costs</t>
  </si>
  <si>
    <t>$11,949 (NYC)</t>
  </si>
  <si>
    <t>$9,300</t>
  </si>
  <si>
    <t>$0</t>
  </si>
  <si>
    <t>$0 *</t>
  </si>
  <si>
    <t>$5,000,000 estate costs</t>
  </si>
  <si>
    <t>$285,714</t>
  </si>
  <si>
    <t>* $0 on the conversion itself. A conversion still raises federal AGI, which can cost an Illinois household three separate benefits — see the AGI cliff checker. Read the last two rows together and the Illinois column holds the cheapest conversion in the table directly above the most expensive estate.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</si>
</sst>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quot;$&quot;#,##0.00"/>
  </numFmts>
  <fonts count="13" x14ac:knownFonts="1">
    <font>
      <sz val="11"/>
      <color theme="1"/>
      <name val="Calibri"/>
      <family val="2"/>
      <scheme val="minor"/>
    </font>
    <font>
      <b/>
      <sz val="17"/>
      <color rgb="FF191919"/>
      <name val="Calibri"/>
    </font>
    <font>
      <sz val="9"/>
      <color rgb="FF5A6260"/>
      <name val="Calibri"/>
    </font>
    <font>
      <b/>
      <sz val="12"/>
      <color rgb="FF2D5A5A"/>
      <name val="Calibri"/>
    </font>
    <font>
      <sz val="10"/>
      <color rgb="FF191919"/>
      <name val="Calibri"/>
    </font>
    <font>
      <b/>
      <sz val="10"/>
      <color rgb="FFFFFFFF"/>
      <name val="Calibri"/>
    </font>
    <font>
      <b/>
      <sz val="10"/>
      <color rgb="FF2D5A5A"/>
      <name val="Calibri"/>
    </font>
    <font>
      <b/>
      <sz val="10"/>
      <color rgb="FFB8860B"/>
      <name val="Calibri"/>
    </font>
    <font>
      <b/>
      <sz val="10"/>
      <color rgb="FFA14E3C"/>
      <name val="Calibri"/>
    </font>
    <font>
      <b/>
      <sz val="10"/>
      <color rgb="FF191919"/>
      <name val="Calibri"/>
    </font>
    <font>
      <b/>
      <sz val="11"/>
      <color rgb="FF191919"/>
      <name val="Calibri"/>
    </font>
    <font>
      <b/>
      <sz val="14"/>
      <color rgb="FFA14E3C"/>
      <name val="Calibri"/>
    </font>
    <font>
      <sz val="8"/>
      <color rgb="FF777777"/>
      <name val="Calibri"/>
    </font>
  </fonts>
  <fills count="9">
    <fill>
      <patternFill patternType="none"/>
    </fill>
    <fill>
      <patternFill patternType="gray125"/>
    </fill>
    <fill>
      <patternFill patternType="solid">
        <fgColor rgb="FF2D5A5A"/>
      </patternFill>
    </fill>
    <fill>
      <patternFill patternType="solid">
        <fgColor rgb="FFFBFAF8"/>
      </patternFill>
    </fill>
    <fill>
      <patternFill patternType="solid">
        <fgColor rgb="FFF1EFEA"/>
      </patternFill>
    </fill>
    <fill>
      <patternFill patternType="solid">
        <fgColor rgb="FFFFF8E1"/>
      </patternFill>
    </fill>
    <fill>
      <patternFill patternType="solid">
        <fgColor rgb="FFEAF1F1"/>
      </patternFill>
    </fill>
    <fill>
      <patternFill patternType="solid">
        <fgColor rgb="FFA14E3C"/>
      </patternFill>
    </fill>
    <fill>
      <patternFill patternType="solid">
        <fgColor rgb="FFFDF3F0"/>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top" wrapText="1"/>
    </xf>
    <xf numFmtId="0" fontId="5" fillId="2" borderId="0" xfId="0" applyFont="1" applyFill="1"/>
    <xf numFmtId="0" fontId="4" fillId="0" borderId="1" xfId="0" applyFont="1" applyBorder="1" applyAlignment="1">
      <alignment vertical="top" wrapText="1"/>
    </xf>
    <xf numFmtId="0" fontId="6" fillId="0" borderId="1" xfId="0" applyFont="1" applyBorder="1" applyAlignment="1">
      <alignment vertical="top" wrapText="1"/>
    </xf>
    <xf numFmtId="0" fontId="4" fillId="3" borderId="1" xfId="0" applyFont="1" applyFill="1" applyBorder="1" applyAlignment="1">
      <alignment vertical="top" wrapText="1"/>
    </xf>
    <xf numFmtId="0" fontId="6" fillId="3" borderId="1" xfId="0" applyFont="1" applyFill="1" applyBorder="1" applyAlignment="1">
      <alignment vertical="top" wrapText="1"/>
    </xf>
    <xf numFmtId="0" fontId="7" fillId="0" borderId="1" xfId="0" applyFont="1" applyBorder="1" applyAlignment="1">
      <alignment vertical="top" wrapText="1"/>
    </xf>
    <xf numFmtId="0" fontId="7" fillId="3" borderId="1" xfId="0" applyFont="1" applyFill="1" applyBorder="1" applyAlignment="1">
      <alignment vertical="top" wrapText="1"/>
    </xf>
    <xf numFmtId="0" fontId="8" fillId="3" borderId="1" xfId="0" applyFont="1" applyFill="1" applyBorder="1" applyAlignment="1">
      <alignment vertical="top" wrapText="1"/>
    </xf>
    <xf numFmtId="0" fontId="12" fillId="0" borderId="0" xfId="0" applyFont="1"/>
    <xf numFmtId="0" fontId="3" fillId="4" borderId="0" xfId="0" applyFont="1" applyFill="1"/>
    <xf numFmtId="0" fontId="0" fillId="4" borderId="0" xfId="0" applyFill="1"/>
    <xf numFmtId="0" fontId="9" fillId="0" borderId="0" xfId="0" applyFont="1"/>
    <xf numFmtId="164" fontId="10" fillId="5" borderId="1" xfId="0" applyNumberFormat="1" applyFont="1" applyFill="1" applyBorder="1" applyAlignment="1">
      <alignment horizontal="center"/>
    </xf>
    <xf numFmtId="0" fontId="2" fillId="0" borderId="0" xfId="0" applyFont="1" applyAlignment="1">
      <alignment vertical="top" wrapText="1"/>
    </xf>
    <xf numFmtId="0" fontId="10" fillId="5" borderId="1" xfId="0" applyFont="1" applyFill="1" applyBorder="1" applyAlignment="1">
      <alignment horizontal="center"/>
    </xf>
    <xf numFmtId="10" fontId="10" fillId="5" borderId="1" xfId="0" applyNumberFormat="1" applyFont="1" applyFill="1" applyBorder="1" applyAlignment="1">
      <alignment horizontal="center"/>
    </xf>
    <xf numFmtId="164" fontId="10" fillId="6" borderId="1" xfId="0" applyNumberFormat="1" applyFont="1" applyFill="1" applyBorder="1" applyAlignment="1">
      <alignment horizontal="center"/>
    </xf>
    <xf numFmtId="165" fontId="11" fillId="6" borderId="1" xfId="0" applyNumberFormat="1" applyFont="1" applyFill="1" applyBorder="1" applyAlignment="1">
      <alignment horizontal="center"/>
    </xf>
    <xf numFmtId="1" fontId="10" fillId="5" borderId="1" xfId="0" applyNumberFormat="1" applyFont="1" applyFill="1" applyBorder="1" applyAlignment="1">
      <alignment horizontal="center"/>
    </xf>
    <xf numFmtId="0" fontId="10" fillId="6" borderId="1" xfId="0" applyFont="1" applyFill="1" applyBorder="1" applyAlignment="1">
      <alignment horizontal="center"/>
    </xf>
    <xf numFmtId="165" fontId="10" fillId="6" borderId="1" xfId="0" applyNumberFormat="1" applyFont="1" applyFill="1" applyBorder="1" applyAlignment="1">
      <alignment horizontal="center"/>
    </xf>
    <xf numFmtId="0" fontId="5" fillId="2" borderId="0" xfId="0" applyFont="1" applyFill="1" applyAlignment="1">
      <alignment horizontal="center" vertical="center" wrapText="1"/>
    </xf>
    <xf numFmtId="0" fontId="5" fillId="7" borderId="0" xfId="0" applyFont="1" applyFill="1" applyAlignment="1">
      <alignment horizontal="center" vertical="center" wrapText="1"/>
    </xf>
    <xf numFmtId="0" fontId="9" fillId="0" borderId="1" xfId="0" applyFont="1" applyBorder="1" applyAlignment="1">
      <alignment vertical="top" wrapText="1"/>
    </xf>
    <xf numFmtId="0" fontId="4" fillId="8" borderId="1" xfId="0" applyFont="1" applyFill="1" applyBorder="1" applyAlignment="1">
      <alignment vertical="top" wrapText="1"/>
    </xf>
    <xf numFmtId="0" fontId="9" fillId="3" borderId="1" xfId="0" applyFont="1" applyFill="1" applyBorder="1" applyAlignment="1">
      <alignment vertical="top" wrapText="1"/>
    </xf>
    <xf numFmtId="0" fontId="2" fillId="0" borderId="0" xfId="0" applyFont="1" applyAlignment="1">
      <alignment vertical="top" wrapText="1"/>
    </xf>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334000" cy="9144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53"/>
  <sheetViews>
    <sheetView showGridLines="0" tabSelected="1" workbookViewId="0"/>
  </sheetViews>
  <sheetFormatPr defaultRowHeight="14.5" x14ac:dyDescent="0.35"/>
  <cols>
    <col min="1" max="1" width="3" customWidth="1"/>
    <col min="2" max="2" width="104" customWidth="1"/>
  </cols>
  <sheetData>
    <row r="2" spans="2:2" ht="15" customHeight="1" x14ac:dyDescent="0.35"/>
    <row r="3" spans="2:2" ht="15" customHeight="1" x14ac:dyDescent="0.35"/>
    <row r="4" spans="2:2" ht="15" customHeight="1" x14ac:dyDescent="0.35"/>
    <row r="5" spans="2:2" ht="15" customHeight="1" x14ac:dyDescent="0.35"/>
    <row r="6" spans="2:2" ht="15" customHeight="1" x14ac:dyDescent="0.35"/>
    <row r="7" spans="2:2" ht="15" customHeight="1" x14ac:dyDescent="0.35"/>
    <row r="8" spans="2:2" ht="15" customHeight="1" x14ac:dyDescent="0.35"/>
    <row r="9" spans="2:2" ht="22" x14ac:dyDescent="0.5">
      <c r="B9" s="1" t="s">
        <v>0</v>
      </c>
    </row>
    <row r="10" spans="2:2" x14ac:dyDescent="0.35">
      <c r="B10" s="2" t="s">
        <v>1</v>
      </c>
    </row>
    <row r="12" spans="2:2" ht="15.5" x14ac:dyDescent="0.35">
      <c r="B12" s="3" t="s">
        <v>2</v>
      </c>
    </row>
    <row r="14" spans="2:2" ht="39" customHeight="1" x14ac:dyDescent="0.35">
      <c r="B14" s="4" t="s">
        <v>3</v>
      </c>
    </row>
    <row r="15" spans="2:2" ht="26" customHeight="1" x14ac:dyDescent="0.35">
      <c r="B15" s="4" t="s">
        <v>4</v>
      </c>
    </row>
    <row r="16" spans="2:2" ht="15.5" x14ac:dyDescent="0.35">
      <c r="B16" s="3" t="s">
        <v>5</v>
      </c>
    </row>
    <row r="18" spans="2:2" ht="39" customHeight="1" x14ac:dyDescent="0.35">
      <c r="B18" s="4" t="s">
        <v>6</v>
      </c>
    </row>
    <row r="19" spans="2:2" ht="52" customHeight="1" x14ac:dyDescent="0.35">
      <c r="B19" s="4" t="s">
        <v>7</v>
      </c>
    </row>
    <row r="20" spans="2:2" ht="15.5" x14ac:dyDescent="0.35">
      <c r="B20" s="3" t="s">
        <v>8</v>
      </c>
    </row>
    <row r="22" spans="2:2" ht="14" customHeight="1" x14ac:dyDescent="0.35">
      <c r="B22" s="4" t="s">
        <v>9</v>
      </c>
    </row>
    <row r="23" spans="2:2" ht="14" customHeight="1" x14ac:dyDescent="0.35">
      <c r="B23" s="4" t="s">
        <v>10</v>
      </c>
    </row>
    <row r="24" spans="2:2" ht="14" customHeight="1" x14ac:dyDescent="0.35">
      <c r="B24" s="4" t="s">
        <v>11</v>
      </c>
    </row>
    <row r="25" spans="2:2" ht="26" customHeight="1" x14ac:dyDescent="0.35">
      <c r="B25" s="4" t="s">
        <v>12</v>
      </c>
    </row>
    <row r="26" spans="2:2" ht="14" customHeight="1" x14ac:dyDescent="0.35">
      <c r="B26" s="4" t="s">
        <v>13</v>
      </c>
    </row>
    <row r="27" spans="2:2" ht="15.5" x14ac:dyDescent="0.35">
      <c r="B27" s="3" t="s">
        <v>14</v>
      </c>
    </row>
    <row r="29" spans="2:2" ht="26" customHeight="1" x14ac:dyDescent="0.35">
      <c r="B29" s="4" t="s">
        <v>15</v>
      </c>
    </row>
    <row r="30" spans="2:2" ht="65" customHeight="1" x14ac:dyDescent="0.35">
      <c r="B30" s="4" t="s">
        <v>16</v>
      </c>
    </row>
    <row r="31" spans="2:2" ht="15.5" x14ac:dyDescent="0.35">
      <c r="B31" s="3" t="s">
        <v>17</v>
      </c>
    </row>
    <row r="33" spans="2:2" ht="26" customHeight="1" x14ac:dyDescent="0.35">
      <c r="B33" s="4" t="s">
        <v>18</v>
      </c>
    </row>
    <row r="34" spans="2:2" ht="26" customHeight="1" x14ac:dyDescent="0.35">
      <c r="B34" s="4" t="s">
        <v>19</v>
      </c>
    </row>
    <row r="35" spans="2:2" ht="39" customHeight="1" x14ac:dyDescent="0.35">
      <c r="B35" s="4" t="s">
        <v>20</v>
      </c>
    </row>
    <row r="36" spans="2:2" ht="15.5" x14ac:dyDescent="0.35">
      <c r="B36" s="3" t="s">
        <v>21</v>
      </c>
    </row>
    <row r="38" spans="2:2" ht="39" customHeight="1" x14ac:dyDescent="0.35">
      <c r="B38" s="4" t="s">
        <v>22</v>
      </c>
    </row>
    <row r="39" spans="2:2" ht="26" customHeight="1" x14ac:dyDescent="0.35">
      <c r="B39" s="4" t="s">
        <v>23</v>
      </c>
    </row>
    <row r="40" spans="2:2" ht="15.5" x14ac:dyDescent="0.35">
      <c r="B40" s="3" t="s">
        <v>24</v>
      </c>
    </row>
    <row r="42" spans="2:2" ht="26" customHeight="1" x14ac:dyDescent="0.35">
      <c r="B42" s="4" t="s">
        <v>25</v>
      </c>
    </row>
    <row r="43" spans="2:2" ht="15.5" x14ac:dyDescent="0.35">
      <c r="B43" s="3" t="s">
        <v>26</v>
      </c>
    </row>
    <row r="45" spans="2:2" ht="26" customHeight="1" x14ac:dyDescent="0.35">
      <c r="B45" s="4" t="s">
        <v>27</v>
      </c>
    </row>
    <row r="46" spans="2:2" ht="15.5" x14ac:dyDescent="0.35">
      <c r="B46" s="3" t="s">
        <v>28</v>
      </c>
    </row>
    <row r="48" spans="2:2" ht="14" customHeight="1" x14ac:dyDescent="0.35">
      <c r="B48" s="4" t="s">
        <v>29</v>
      </c>
    </row>
    <row r="49" spans="2:2" ht="15.5" x14ac:dyDescent="0.35">
      <c r="B49" s="3" t="s">
        <v>30</v>
      </c>
    </row>
    <row r="51" spans="2:2" ht="14" customHeight="1" x14ac:dyDescent="0.35">
      <c r="B51" s="4" t="s">
        <v>31</v>
      </c>
    </row>
    <row r="52" spans="2:2" ht="39" customHeight="1" x14ac:dyDescent="0.35">
      <c r="B52" s="4" t="s">
        <v>32</v>
      </c>
    </row>
    <row r="53" spans="2:2" ht="26" customHeight="1" x14ac:dyDescent="0.35">
      <c r="B53" s="4" t="s">
        <v>33</v>
      </c>
    </row>
  </sheetData>
  <pageMargins left="0.75" right="0.75" top="1" bottom="1" header="0.5" footer="0.5"/>
  <headerFooter>
    <oddFooter>&amp;C&amp;8 &amp;K777777© 2026 Certified SysAdmin LLC d/b/a RothIRAHub  ·  rothirahub.com/roth-ira-illinois  ·  facts verified 2026-07-28</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49"/>
  <sheetViews>
    <sheetView showGridLines="0" workbookViewId="0">
      <pane xSplit="2" ySplit="1" topLeftCell="C2" activePane="bottomRight" state="frozen"/>
      <selection pane="topRight"/>
      <selection pane="bottomLeft"/>
      <selection pane="bottomRight"/>
    </sheetView>
  </sheetViews>
  <sheetFormatPr defaultRowHeight="14.5" x14ac:dyDescent="0.35"/>
  <cols>
    <col min="1" max="1" width="17" customWidth="1"/>
    <col min="2" max="2" width="34" customWidth="1"/>
    <col min="3" max="3" width="52" customWidth="1"/>
    <col min="4" max="4" width="78" customWidth="1"/>
    <col min="5" max="5" width="40" customWidth="1"/>
    <col min="6" max="6" width="44" customWidth="1"/>
    <col min="7" max="7" width="70" customWidth="1"/>
    <col min="8" max="8" width="11" customWidth="1"/>
    <col min="9" max="9" width="17" customWidth="1"/>
  </cols>
  <sheetData>
    <row r="1" spans="1:9" x14ac:dyDescent="0.35">
      <c r="A1" s="5" t="s">
        <v>34</v>
      </c>
      <c r="B1" s="5" t="s">
        <v>35</v>
      </c>
      <c r="C1" s="5" t="s">
        <v>36</v>
      </c>
      <c r="D1" s="5" t="s">
        <v>37</v>
      </c>
      <c r="E1" s="5" t="s">
        <v>38</v>
      </c>
      <c r="F1" s="5" t="s">
        <v>39</v>
      </c>
      <c r="G1" s="5" t="s">
        <v>40</v>
      </c>
      <c r="H1" s="5" t="s">
        <v>41</v>
      </c>
      <c r="I1" s="5" t="s">
        <v>42</v>
      </c>
    </row>
    <row r="2" spans="1:9" ht="182" x14ac:dyDescent="0.35">
      <c r="A2" s="6" t="s">
        <v>43</v>
      </c>
      <c r="B2" s="6" t="s">
        <v>44</v>
      </c>
      <c r="C2" s="6" t="s">
        <v>45</v>
      </c>
      <c r="D2" s="6" t="s">
        <v>46</v>
      </c>
      <c r="E2" s="6" t="s">
        <v>47</v>
      </c>
      <c r="F2" s="6" t="s">
        <v>48</v>
      </c>
      <c r="G2" s="6" t="s">
        <v>49</v>
      </c>
      <c r="H2" s="7" t="s">
        <v>50</v>
      </c>
      <c r="I2" s="6" t="s">
        <v>51</v>
      </c>
    </row>
    <row r="3" spans="1:9" ht="208" x14ac:dyDescent="0.35">
      <c r="A3" s="8" t="s">
        <v>43</v>
      </c>
      <c r="B3" s="8" t="s">
        <v>52</v>
      </c>
      <c r="C3" s="8" t="s">
        <v>53</v>
      </c>
      <c r="D3" s="8" t="s">
        <v>54</v>
      </c>
      <c r="E3" s="8" t="s">
        <v>55</v>
      </c>
      <c r="F3" s="8" t="s">
        <v>56</v>
      </c>
      <c r="G3" s="8" t="s">
        <v>57</v>
      </c>
      <c r="H3" s="9" t="s">
        <v>50</v>
      </c>
      <c r="I3" s="8" t="s">
        <v>58</v>
      </c>
    </row>
    <row r="4" spans="1:9" ht="182" x14ac:dyDescent="0.35">
      <c r="A4" s="6" t="s">
        <v>43</v>
      </c>
      <c r="B4" s="6" t="s">
        <v>59</v>
      </c>
      <c r="C4" s="6" t="s">
        <v>60</v>
      </c>
      <c r="D4" s="6" t="s">
        <v>61</v>
      </c>
      <c r="E4" s="6" t="s">
        <v>62</v>
      </c>
      <c r="F4" s="6" t="s">
        <v>63</v>
      </c>
      <c r="G4" s="6" t="s">
        <v>64</v>
      </c>
      <c r="H4" s="7" t="s">
        <v>50</v>
      </c>
      <c r="I4" s="6" t="s">
        <v>58</v>
      </c>
    </row>
    <row r="5" spans="1:9" ht="182" x14ac:dyDescent="0.35">
      <c r="A5" s="8" t="s">
        <v>43</v>
      </c>
      <c r="B5" s="8" t="s">
        <v>65</v>
      </c>
      <c r="C5" s="8" t="s">
        <v>66</v>
      </c>
      <c r="D5" s="8" t="s">
        <v>67</v>
      </c>
      <c r="E5" s="8" t="s">
        <v>68</v>
      </c>
      <c r="F5" s="8" t="s">
        <v>56</v>
      </c>
      <c r="G5" s="8" t="s">
        <v>69</v>
      </c>
      <c r="H5" s="9" t="s">
        <v>50</v>
      </c>
      <c r="I5" s="8" t="s">
        <v>58</v>
      </c>
    </row>
    <row r="6" spans="1:9" ht="273" x14ac:dyDescent="0.35">
      <c r="A6" s="6" t="s">
        <v>43</v>
      </c>
      <c r="B6" s="6" t="s">
        <v>70</v>
      </c>
      <c r="C6" s="6" t="s">
        <v>71</v>
      </c>
      <c r="D6" s="6" t="s">
        <v>72</v>
      </c>
      <c r="E6" s="6" t="s">
        <v>73</v>
      </c>
      <c r="F6" s="6" t="s">
        <v>56</v>
      </c>
      <c r="G6" s="6" t="s">
        <v>74</v>
      </c>
      <c r="H6" s="7" t="s">
        <v>50</v>
      </c>
      <c r="I6" s="6" t="s">
        <v>58</v>
      </c>
    </row>
    <row r="7" spans="1:9" ht="156" x14ac:dyDescent="0.35">
      <c r="A7" s="8" t="s">
        <v>43</v>
      </c>
      <c r="B7" s="8" t="s">
        <v>75</v>
      </c>
      <c r="C7" s="8" t="s">
        <v>76</v>
      </c>
      <c r="D7" s="8" t="s">
        <v>77</v>
      </c>
      <c r="E7" s="8" t="s">
        <v>78</v>
      </c>
      <c r="F7" s="8" t="s">
        <v>63</v>
      </c>
      <c r="G7" s="8" t="s">
        <v>79</v>
      </c>
      <c r="H7" s="9" t="s">
        <v>50</v>
      </c>
      <c r="I7" s="8" t="s">
        <v>58</v>
      </c>
    </row>
    <row r="8" spans="1:9" ht="156" x14ac:dyDescent="0.35">
      <c r="A8" s="6" t="s">
        <v>43</v>
      </c>
      <c r="B8" s="6" t="s">
        <v>80</v>
      </c>
      <c r="C8" s="6" t="s">
        <v>81</v>
      </c>
      <c r="D8" s="6" t="s">
        <v>82</v>
      </c>
      <c r="E8" s="6" t="s">
        <v>83</v>
      </c>
      <c r="F8" s="6" t="s">
        <v>56</v>
      </c>
      <c r="G8" s="6" t="s">
        <v>84</v>
      </c>
      <c r="H8" s="7" t="s">
        <v>50</v>
      </c>
      <c r="I8" s="6" t="s">
        <v>58</v>
      </c>
    </row>
    <row r="9" spans="1:9" ht="247" x14ac:dyDescent="0.35">
      <c r="A9" s="8" t="s">
        <v>43</v>
      </c>
      <c r="B9" s="8" t="s">
        <v>85</v>
      </c>
      <c r="C9" s="8" t="s">
        <v>86</v>
      </c>
      <c r="D9" s="8" t="s">
        <v>87</v>
      </c>
      <c r="E9" s="8" t="s">
        <v>88</v>
      </c>
      <c r="F9" s="8" t="s">
        <v>56</v>
      </c>
      <c r="G9" s="8" t="s">
        <v>57</v>
      </c>
      <c r="H9" s="9" t="s">
        <v>50</v>
      </c>
      <c r="I9" s="8" t="s">
        <v>58</v>
      </c>
    </row>
    <row r="10" spans="1:9" ht="195" x14ac:dyDescent="0.35">
      <c r="A10" s="6" t="s">
        <v>43</v>
      </c>
      <c r="B10" s="6" t="s">
        <v>89</v>
      </c>
      <c r="C10" s="6" t="s">
        <v>90</v>
      </c>
      <c r="D10" s="6" t="s">
        <v>91</v>
      </c>
      <c r="E10" s="6" t="s">
        <v>92</v>
      </c>
      <c r="F10" s="6" t="s">
        <v>93</v>
      </c>
      <c r="G10" s="6" t="s">
        <v>94</v>
      </c>
      <c r="H10" s="7" t="s">
        <v>50</v>
      </c>
      <c r="I10" s="6" t="s">
        <v>58</v>
      </c>
    </row>
    <row r="11" spans="1:9" ht="156" x14ac:dyDescent="0.35">
      <c r="A11" s="8" t="s">
        <v>43</v>
      </c>
      <c r="B11" s="8" t="s">
        <v>95</v>
      </c>
      <c r="C11" s="8" t="s">
        <v>96</v>
      </c>
      <c r="D11" s="8" t="s">
        <v>97</v>
      </c>
      <c r="E11" s="8" t="s">
        <v>98</v>
      </c>
      <c r="F11" s="8" t="s">
        <v>99</v>
      </c>
      <c r="G11" s="8" t="s">
        <v>100</v>
      </c>
      <c r="H11" s="9" t="s">
        <v>50</v>
      </c>
      <c r="I11" s="8" t="s">
        <v>51</v>
      </c>
    </row>
    <row r="12" spans="1:9" ht="273" x14ac:dyDescent="0.35">
      <c r="A12" s="6" t="s">
        <v>43</v>
      </c>
      <c r="B12" s="6" t="s">
        <v>101</v>
      </c>
      <c r="C12" s="6" t="s">
        <v>102</v>
      </c>
      <c r="D12" s="6" t="s">
        <v>103</v>
      </c>
      <c r="E12" s="6" t="s">
        <v>104</v>
      </c>
      <c r="F12" s="6" t="s">
        <v>105</v>
      </c>
      <c r="G12" s="6" t="s">
        <v>106</v>
      </c>
      <c r="H12" s="7" t="s">
        <v>50</v>
      </c>
      <c r="I12" s="6" t="s">
        <v>58</v>
      </c>
    </row>
    <row r="13" spans="1:9" ht="260" x14ac:dyDescent="0.35">
      <c r="A13" s="8" t="s">
        <v>43</v>
      </c>
      <c r="B13" s="8" t="s">
        <v>107</v>
      </c>
      <c r="C13" s="8" t="s">
        <v>108</v>
      </c>
      <c r="D13" s="8" t="s">
        <v>109</v>
      </c>
      <c r="E13" s="8" t="s">
        <v>110</v>
      </c>
      <c r="F13" s="8" t="s">
        <v>111</v>
      </c>
      <c r="G13" s="8" t="s">
        <v>112</v>
      </c>
      <c r="H13" s="9" t="s">
        <v>50</v>
      </c>
      <c r="I13" s="8" t="s">
        <v>58</v>
      </c>
    </row>
    <row r="14" spans="1:9" ht="156" x14ac:dyDescent="0.35">
      <c r="A14" s="6" t="s">
        <v>43</v>
      </c>
      <c r="B14" s="6" t="s">
        <v>113</v>
      </c>
      <c r="C14" s="6" t="s">
        <v>114</v>
      </c>
      <c r="D14" s="6" t="s">
        <v>115</v>
      </c>
      <c r="E14" s="6" t="s">
        <v>116</v>
      </c>
      <c r="F14" s="6" t="s">
        <v>117</v>
      </c>
      <c r="G14" s="6" t="s">
        <v>118</v>
      </c>
      <c r="H14" s="7" t="s">
        <v>50</v>
      </c>
      <c r="I14" s="6" t="s">
        <v>51</v>
      </c>
    </row>
    <row r="15" spans="1:9" ht="221" x14ac:dyDescent="0.35">
      <c r="A15" s="8" t="s">
        <v>43</v>
      </c>
      <c r="B15" s="8" t="s">
        <v>119</v>
      </c>
      <c r="C15" s="8" t="s">
        <v>120</v>
      </c>
      <c r="D15" s="8" t="s">
        <v>121</v>
      </c>
      <c r="E15" s="8" t="s">
        <v>122</v>
      </c>
      <c r="F15" s="8" t="s">
        <v>123</v>
      </c>
      <c r="G15" s="8" t="s">
        <v>124</v>
      </c>
      <c r="H15" s="9" t="s">
        <v>50</v>
      </c>
      <c r="I15" s="8" t="s">
        <v>58</v>
      </c>
    </row>
    <row r="16" spans="1:9" ht="52" x14ac:dyDescent="0.35">
      <c r="A16" s="6" t="s">
        <v>43</v>
      </c>
      <c r="B16" s="6" t="s">
        <v>125</v>
      </c>
      <c r="C16" s="6" t="s">
        <v>126</v>
      </c>
      <c r="D16" s="6" t="s">
        <v>127</v>
      </c>
      <c r="E16" s="6" t="s">
        <v>128</v>
      </c>
      <c r="F16" s="6" t="s">
        <v>129</v>
      </c>
      <c r="G16" s="6" t="s">
        <v>130</v>
      </c>
      <c r="H16" s="7" t="s">
        <v>50</v>
      </c>
      <c r="I16" s="6" t="s">
        <v>51</v>
      </c>
    </row>
    <row r="17" spans="1:9" ht="208" x14ac:dyDescent="0.35">
      <c r="A17" s="8" t="s">
        <v>43</v>
      </c>
      <c r="B17" s="8" t="s">
        <v>131</v>
      </c>
      <c r="C17" s="8" t="s">
        <v>132</v>
      </c>
      <c r="D17" s="8" t="s">
        <v>133</v>
      </c>
      <c r="E17" s="8" t="s">
        <v>134</v>
      </c>
      <c r="F17" s="8" t="s">
        <v>63</v>
      </c>
      <c r="G17" s="8" t="s">
        <v>135</v>
      </c>
      <c r="H17" s="9" t="s">
        <v>50</v>
      </c>
      <c r="I17" s="8" t="s">
        <v>58</v>
      </c>
    </row>
    <row r="18" spans="1:9" ht="221" x14ac:dyDescent="0.35">
      <c r="A18" s="6" t="s">
        <v>43</v>
      </c>
      <c r="B18" s="6" t="s">
        <v>136</v>
      </c>
      <c r="C18" s="6" t="s">
        <v>137</v>
      </c>
      <c r="D18" s="6" t="s">
        <v>138</v>
      </c>
      <c r="E18" s="6" t="s">
        <v>139</v>
      </c>
      <c r="F18" s="6" t="s">
        <v>56</v>
      </c>
      <c r="G18" s="6" t="s">
        <v>140</v>
      </c>
      <c r="H18" s="7" t="s">
        <v>50</v>
      </c>
      <c r="I18" s="6" t="s">
        <v>58</v>
      </c>
    </row>
    <row r="19" spans="1:9" ht="234" x14ac:dyDescent="0.35">
      <c r="A19" s="8" t="s">
        <v>43</v>
      </c>
      <c r="B19" s="8" t="s">
        <v>141</v>
      </c>
      <c r="C19" s="8" t="s">
        <v>142</v>
      </c>
      <c r="D19" s="8" t="s">
        <v>143</v>
      </c>
      <c r="E19" s="8" t="s">
        <v>144</v>
      </c>
      <c r="F19" s="8" t="s">
        <v>63</v>
      </c>
      <c r="G19" s="8" t="s">
        <v>145</v>
      </c>
      <c r="H19" s="9" t="s">
        <v>50</v>
      </c>
      <c r="I19" s="8" t="s">
        <v>58</v>
      </c>
    </row>
    <row r="20" spans="1:9" ht="273" x14ac:dyDescent="0.35">
      <c r="A20" s="6" t="s">
        <v>43</v>
      </c>
      <c r="B20" s="6" t="s">
        <v>146</v>
      </c>
      <c r="C20" s="6" t="s">
        <v>147</v>
      </c>
      <c r="D20" s="6" t="s">
        <v>148</v>
      </c>
      <c r="E20" s="6" t="s">
        <v>149</v>
      </c>
      <c r="F20" s="6" t="s">
        <v>99</v>
      </c>
      <c r="G20" s="6" t="s">
        <v>150</v>
      </c>
      <c r="H20" s="7" t="s">
        <v>50</v>
      </c>
      <c r="I20" s="6" t="s">
        <v>151</v>
      </c>
    </row>
    <row r="21" spans="1:9" ht="247" x14ac:dyDescent="0.35">
      <c r="A21" s="8" t="s">
        <v>43</v>
      </c>
      <c r="B21" s="8" t="s">
        <v>152</v>
      </c>
      <c r="C21" s="8" t="s">
        <v>153</v>
      </c>
      <c r="D21" s="8" t="s">
        <v>154</v>
      </c>
      <c r="E21" s="8" t="s">
        <v>155</v>
      </c>
      <c r="F21" s="8" t="s">
        <v>56</v>
      </c>
      <c r="G21" s="8" t="s">
        <v>156</v>
      </c>
      <c r="H21" s="9" t="s">
        <v>50</v>
      </c>
      <c r="I21" s="8" t="s">
        <v>58</v>
      </c>
    </row>
    <row r="22" spans="1:9" ht="156" x14ac:dyDescent="0.35">
      <c r="A22" s="6" t="s">
        <v>43</v>
      </c>
      <c r="B22" s="6" t="s">
        <v>157</v>
      </c>
      <c r="C22" s="6" t="s">
        <v>158</v>
      </c>
      <c r="D22" s="6" t="s">
        <v>159</v>
      </c>
      <c r="E22" s="6" t="s">
        <v>160</v>
      </c>
      <c r="F22" s="6" t="s">
        <v>161</v>
      </c>
      <c r="G22" s="6" t="s">
        <v>162</v>
      </c>
      <c r="H22" s="7" t="s">
        <v>50</v>
      </c>
      <c r="I22" s="6" t="s">
        <v>51</v>
      </c>
    </row>
    <row r="23" spans="1:9" ht="286" x14ac:dyDescent="0.35">
      <c r="A23" s="8" t="s">
        <v>43</v>
      </c>
      <c r="B23" s="8" t="s">
        <v>163</v>
      </c>
      <c r="C23" s="8" t="s">
        <v>164</v>
      </c>
      <c r="D23" s="8" t="s">
        <v>165</v>
      </c>
      <c r="E23" s="8" t="s">
        <v>166</v>
      </c>
      <c r="F23" s="8" t="s">
        <v>167</v>
      </c>
      <c r="G23" s="8" t="s">
        <v>168</v>
      </c>
      <c r="H23" s="9" t="s">
        <v>50</v>
      </c>
      <c r="I23" s="8" t="s">
        <v>58</v>
      </c>
    </row>
    <row r="24" spans="1:9" ht="234" x14ac:dyDescent="0.35">
      <c r="A24" s="6" t="s">
        <v>43</v>
      </c>
      <c r="B24" s="6" t="s">
        <v>169</v>
      </c>
      <c r="C24" s="6" t="s">
        <v>170</v>
      </c>
      <c r="D24" s="6" t="s">
        <v>171</v>
      </c>
      <c r="E24" s="6" t="s">
        <v>172</v>
      </c>
      <c r="F24" s="6" t="s">
        <v>63</v>
      </c>
      <c r="G24" s="6" t="s">
        <v>173</v>
      </c>
      <c r="H24" s="7" t="s">
        <v>50</v>
      </c>
      <c r="I24" s="6" t="s">
        <v>58</v>
      </c>
    </row>
    <row r="25" spans="1:9" ht="299" x14ac:dyDescent="0.35">
      <c r="A25" s="8" t="s">
        <v>43</v>
      </c>
      <c r="B25" s="8" t="s">
        <v>174</v>
      </c>
      <c r="C25" s="8" t="s">
        <v>175</v>
      </c>
      <c r="D25" s="8" t="s">
        <v>176</v>
      </c>
      <c r="E25" s="8" t="s">
        <v>177</v>
      </c>
      <c r="F25" s="8" t="s">
        <v>56</v>
      </c>
      <c r="G25" s="8" t="s">
        <v>178</v>
      </c>
      <c r="H25" s="9" t="s">
        <v>50</v>
      </c>
      <c r="I25" s="8" t="s">
        <v>58</v>
      </c>
    </row>
    <row r="26" spans="1:9" ht="312" x14ac:dyDescent="0.35">
      <c r="A26" s="6" t="s">
        <v>43</v>
      </c>
      <c r="B26" s="6" t="s">
        <v>179</v>
      </c>
      <c r="C26" s="6" t="s">
        <v>180</v>
      </c>
      <c r="D26" s="6" t="s">
        <v>181</v>
      </c>
      <c r="E26" s="6" t="s">
        <v>182</v>
      </c>
      <c r="F26" s="6" t="s">
        <v>183</v>
      </c>
      <c r="G26" s="6" t="s">
        <v>184</v>
      </c>
      <c r="H26" s="7" t="s">
        <v>50</v>
      </c>
      <c r="I26" s="6" t="s">
        <v>58</v>
      </c>
    </row>
    <row r="27" spans="1:9" ht="169" x14ac:dyDescent="0.35">
      <c r="A27" s="8" t="s">
        <v>185</v>
      </c>
      <c r="B27" s="8" t="s">
        <v>186</v>
      </c>
      <c r="C27" s="8" t="s">
        <v>187</v>
      </c>
      <c r="D27" s="8" t="s">
        <v>188</v>
      </c>
      <c r="E27" s="8" t="s">
        <v>189</v>
      </c>
      <c r="F27" s="8" t="s">
        <v>190</v>
      </c>
      <c r="G27" s="8" t="s">
        <v>191</v>
      </c>
      <c r="H27" s="9" t="s">
        <v>50</v>
      </c>
      <c r="I27" s="8" t="s">
        <v>58</v>
      </c>
    </row>
    <row r="28" spans="1:9" ht="169" x14ac:dyDescent="0.35">
      <c r="A28" s="6" t="s">
        <v>185</v>
      </c>
      <c r="B28" s="6" t="s">
        <v>192</v>
      </c>
      <c r="C28" s="6" t="s">
        <v>193</v>
      </c>
      <c r="D28" s="6" t="s">
        <v>194</v>
      </c>
      <c r="E28" s="6" t="s">
        <v>195</v>
      </c>
      <c r="F28" s="6" t="s">
        <v>190</v>
      </c>
      <c r="G28" s="6" t="s">
        <v>196</v>
      </c>
      <c r="H28" s="10" t="s">
        <v>197</v>
      </c>
      <c r="I28" s="6" t="s">
        <v>58</v>
      </c>
    </row>
    <row r="29" spans="1:9" ht="156" x14ac:dyDescent="0.35">
      <c r="A29" s="8" t="s">
        <v>185</v>
      </c>
      <c r="B29" s="8" t="s">
        <v>198</v>
      </c>
      <c r="C29" s="8" t="s">
        <v>199</v>
      </c>
      <c r="D29" s="8" t="s">
        <v>200</v>
      </c>
      <c r="E29" s="8" t="s">
        <v>201</v>
      </c>
      <c r="F29" s="8" t="s">
        <v>202</v>
      </c>
      <c r="G29" s="8" t="s">
        <v>203</v>
      </c>
      <c r="H29" s="9" t="s">
        <v>50</v>
      </c>
      <c r="I29" s="8" t="s">
        <v>58</v>
      </c>
    </row>
    <row r="30" spans="1:9" ht="104" x14ac:dyDescent="0.35">
      <c r="A30" s="6" t="s">
        <v>185</v>
      </c>
      <c r="B30" s="6" t="s">
        <v>204</v>
      </c>
      <c r="C30" s="6" t="s">
        <v>205</v>
      </c>
      <c r="D30" s="6" t="s">
        <v>206</v>
      </c>
      <c r="E30" s="6" t="s">
        <v>207</v>
      </c>
      <c r="F30" s="6" t="s">
        <v>190</v>
      </c>
      <c r="G30" s="6" t="s">
        <v>208</v>
      </c>
      <c r="H30" s="7" t="s">
        <v>50</v>
      </c>
      <c r="I30" s="6" t="s">
        <v>58</v>
      </c>
    </row>
    <row r="31" spans="1:9" ht="104" x14ac:dyDescent="0.35">
      <c r="A31" s="8" t="s">
        <v>185</v>
      </c>
      <c r="B31" s="8" t="s">
        <v>209</v>
      </c>
      <c r="C31" s="8" t="s">
        <v>210</v>
      </c>
      <c r="D31" s="8" t="s">
        <v>211</v>
      </c>
      <c r="E31" s="8" t="s">
        <v>212</v>
      </c>
      <c r="F31" s="8" t="s">
        <v>213</v>
      </c>
      <c r="G31" s="8" t="s">
        <v>214</v>
      </c>
      <c r="H31" s="9" t="s">
        <v>50</v>
      </c>
      <c r="I31" s="8" t="s">
        <v>58</v>
      </c>
    </row>
    <row r="32" spans="1:9" ht="195" x14ac:dyDescent="0.35">
      <c r="A32" s="6" t="s">
        <v>185</v>
      </c>
      <c r="B32" s="6" t="s">
        <v>215</v>
      </c>
      <c r="C32" s="6" t="s">
        <v>216</v>
      </c>
      <c r="D32" s="6" t="s">
        <v>217</v>
      </c>
      <c r="E32" s="6" t="s">
        <v>218</v>
      </c>
      <c r="F32" s="6" t="s">
        <v>219</v>
      </c>
      <c r="G32" s="6" t="s">
        <v>220</v>
      </c>
      <c r="H32" s="7" t="s">
        <v>50</v>
      </c>
      <c r="I32" s="6" t="s">
        <v>51</v>
      </c>
    </row>
    <row r="33" spans="1:9" ht="117" x14ac:dyDescent="0.35">
      <c r="A33" s="8" t="s">
        <v>185</v>
      </c>
      <c r="B33" s="8" t="s">
        <v>221</v>
      </c>
      <c r="C33" s="8" t="s">
        <v>222</v>
      </c>
      <c r="D33" s="8" t="s">
        <v>223</v>
      </c>
      <c r="E33" s="8" t="s">
        <v>224</v>
      </c>
      <c r="F33" s="8" t="s">
        <v>219</v>
      </c>
      <c r="G33" s="8" t="s">
        <v>225</v>
      </c>
      <c r="H33" s="9" t="s">
        <v>50</v>
      </c>
      <c r="I33" s="8" t="s">
        <v>58</v>
      </c>
    </row>
    <row r="34" spans="1:9" ht="221" x14ac:dyDescent="0.35">
      <c r="A34" s="6" t="s">
        <v>185</v>
      </c>
      <c r="B34" s="6" t="s">
        <v>226</v>
      </c>
      <c r="C34" s="6" t="s">
        <v>227</v>
      </c>
      <c r="D34" s="6" t="s">
        <v>228</v>
      </c>
      <c r="E34" s="6" t="s">
        <v>229</v>
      </c>
      <c r="F34" s="6" t="s">
        <v>230</v>
      </c>
      <c r="G34" s="6" t="s">
        <v>231</v>
      </c>
      <c r="H34" s="7" t="s">
        <v>50</v>
      </c>
      <c r="I34" s="6" t="s">
        <v>51</v>
      </c>
    </row>
    <row r="35" spans="1:9" ht="234" x14ac:dyDescent="0.35">
      <c r="A35" s="8" t="s">
        <v>185</v>
      </c>
      <c r="B35" s="8" t="s">
        <v>232</v>
      </c>
      <c r="C35" s="8" t="s">
        <v>233</v>
      </c>
      <c r="D35" s="8" t="s">
        <v>234</v>
      </c>
      <c r="E35" s="8" t="s">
        <v>235</v>
      </c>
      <c r="F35" s="8" t="s">
        <v>236</v>
      </c>
      <c r="G35" s="8" t="s">
        <v>237</v>
      </c>
      <c r="H35" s="9" t="s">
        <v>50</v>
      </c>
      <c r="I35" s="8" t="s">
        <v>58</v>
      </c>
    </row>
    <row r="36" spans="1:9" ht="143" x14ac:dyDescent="0.35">
      <c r="A36" s="6" t="s">
        <v>185</v>
      </c>
      <c r="B36" s="6" t="s">
        <v>238</v>
      </c>
      <c r="C36" s="6" t="s">
        <v>239</v>
      </c>
      <c r="D36" s="6" t="s">
        <v>240</v>
      </c>
      <c r="E36" s="6" t="s">
        <v>241</v>
      </c>
      <c r="F36" s="6" t="s">
        <v>236</v>
      </c>
      <c r="G36" s="6" t="s">
        <v>242</v>
      </c>
      <c r="H36" s="7" t="s">
        <v>50</v>
      </c>
      <c r="I36" s="6" t="s">
        <v>58</v>
      </c>
    </row>
    <row r="37" spans="1:9" ht="143" x14ac:dyDescent="0.35">
      <c r="A37" s="8" t="s">
        <v>185</v>
      </c>
      <c r="B37" s="8" t="s">
        <v>243</v>
      </c>
      <c r="C37" s="8" t="s">
        <v>244</v>
      </c>
      <c r="D37" s="8" t="s">
        <v>245</v>
      </c>
      <c r="E37" s="8" t="s">
        <v>246</v>
      </c>
      <c r="F37" s="8" t="s">
        <v>236</v>
      </c>
      <c r="G37" s="8" t="s">
        <v>247</v>
      </c>
      <c r="H37" s="11" t="s">
        <v>197</v>
      </c>
      <c r="I37" s="8" t="s">
        <v>58</v>
      </c>
    </row>
    <row r="38" spans="1:9" ht="117" x14ac:dyDescent="0.35">
      <c r="A38" s="6" t="s">
        <v>185</v>
      </c>
      <c r="B38" s="6" t="s">
        <v>248</v>
      </c>
      <c r="C38" s="6" t="s">
        <v>249</v>
      </c>
      <c r="D38" s="6" t="s">
        <v>250</v>
      </c>
      <c r="E38" s="6" t="s">
        <v>251</v>
      </c>
      <c r="F38" s="6" t="s">
        <v>252</v>
      </c>
      <c r="G38" s="6" t="s">
        <v>253</v>
      </c>
      <c r="H38" s="7" t="s">
        <v>50</v>
      </c>
      <c r="I38" s="6" t="s">
        <v>58</v>
      </c>
    </row>
    <row r="39" spans="1:9" ht="130" x14ac:dyDescent="0.35">
      <c r="A39" s="8" t="s">
        <v>185</v>
      </c>
      <c r="B39" s="8" t="s">
        <v>254</v>
      </c>
      <c r="C39" s="8" t="s">
        <v>255</v>
      </c>
      <c r="D39" s="8" t="s">
        <v>256</v>
      </c>
      <c r="E39" s="8" t="s">
        <v>257</v>
      </c>
      <c r="F39" s="8" t="s">
        <v>258</v>
      </c>
      <c r="G39" s="8" t="s">
        <v>259</v>
      </c>
      <c r="H39" s="9" t="s">
        <v>50</v>
      </c>
      <c r="I39" s="8" t="s">
        <v>58</v>
      </c>
    </row>
    <row r="40" spans="1:9" ht="130" x14ac:dyDescent="0.35">
      <c r="A40" s="6" t="s">
        <v>185</v>
      </c>
      <c r="B40" s="6" t="s">
        <v>260</v>
      </c>
      <c r="C40" s="6" t="s">
        <v>261</v>
      </c>
      <c r="D40" s="6" t="s">
        <v>262</v>
      </c>
      <c r="E40" s="6" t="s">
        <v>263</v>
      </c>
      <c r="F40" s="6" t="s">
        <v>252</v>
      </c>
      <c r="G40" s="6" t="s">
        <v>264</v>
      </c>
      <c r="H40" s="7" t="s">
        <v>50</v>
      </c>
      <c r="I40" s="6" t="s">
        <v>58</v>
      </c>
    </row>
    <row r="41" spans="1:9" ht="143" x14ac:dyDescent="0.35">
      <c r="A41" s="8" t="s">
        <v>185</v>
      </c>
      <c r="B41" s="8" t="s">
        <v>265</v>
      </c>
      <c r="C41" s="8" t="s">
        <v>266</v>
      </c>
      <c r="D41" s="8" t="s">
        <v>267</v>
      </c>
      <c r="E41" s="8" t="s">
        <v>268</v>
      </c>
      <c r="F41" s="8" t="s">
        <v>269</v>
      </c>
      <c r="G41" s="8" t="s">
        <v>270</v>
      </c>
      <c r="H41" s="9" t="s">
        <v>50</v>
      </c>
      <c r="I41" s="8" t="s">
        <v>58</v>
      </c>
    </row>
    <row r="42" spans="1:9" ht="143" x14ac:dyDescent="0.35">
      <c r="A42" s="6" t="s">
        <v>185</v>
      </c>
      <c r="B42" s="6" t="s">
        <v>271</v>
      </c>
      <c r="C42" s="6" t="s">
        <v>272</v>
      </c>
      <c r="D42" s="6" t="s">
        <v>273</v>
      </c>
      <c r="E42" s="6" t="s">
        <v>274</v>
      </c>
      <c r="F42" s="6" t="s">
        <v>275</v>
      </c>
      <c r="G42" s="6" t="s">
        <v>276</v>
      </c>
      <c r="H42" s="7" t="s">
        <v>50</v>
      </c>
      <c r="I42" s="6" t="s">
        <v>58</v>
      </c>
    </row>
    <row r="43" spans="1:9" ht="169" x14ac:dyDescent="0.35">
      <c r="A43" s="8" t="s">
        <v>185</v>
      </c>
      <c r="B43" s="8" t="s">
        <v>277</v>
      </c>
      <c r="C43" s="8" t="s">
        <v>278</v>
      </c>
      <c r="D43" s="8" t="s">
        <v>279</v>
      </c>
      <c r="E43" s="8" t="s">
        <v>280</v>
      </c>
      <c r="F43" s="8" t="s">
        <v>281</v>
      </c>
      <c r="G43" s="8" t="s">
        <v>282</v>
      </c>
      <c r="H43" s="9" t="s">
        <v>50</v>
      </c>
      <c r="I43" s="8" t="s">
        <v>58</v>
      </c>
    </row>
    <row r="44" spans="1:9" ht="143" x14ac:dyDescent="0.35">
      <c r="A44" s="6" t="s">
        <v>185</v>
      </c>
      <c r="B44" s="6" t="s">
        <v>283</v>
      </c>
      <c r="C44" s="6" t="s">
        <v>284</v>
      </c>
      <c r="D44" s="6" t="s">
        <v>285</v>
      </c>
      <c r="E44" s="6" t="s">
        <v>286</v>
      </c>
      <c r="F44" s="6" t="s">
        <v>252</v>
      </c>
      <c r="G44" s="6" t="s">
        <v>287</v>
      </c>
      <c r="H44" s="7" t="s">
        <v>50</v>
      </c>
      <c r="I44" s="6" t="s">
        <v>58</v>
      </c>
    </row>
    <row r="45" spans="1:9" ht="208" x14ac:dyDescent="0.35">
      <c r="A45" s="8" t="s">
        <v>185</v>
      </c>
      <c r="B45" s="8" t="s">
        <v>288</v>
      </c>
      <c r="C45" s="8" t="s">
        <v>289</v>
      </c>
      <c r="D45" s="8" t="s">
        <v>290</v>
      </c>
      <c r="E45" s="8" t="s">
        <v>291</v>
      </c>
      <c r="F45" s="8" t="s">
        <v>258</v>
      </c>
      <c r="G45" s="8" t="s">
        <v>292</v>
      </c>
      <c r="H45" s="9" t="s">
        <v>50</v>
      </c>
      <c r="I45" s="8" t="s">
        <v>51</v>
      </c>
    </row>
    <row r="46" spans="1:9" ht="169" x14ac:dyDescent="0.35">
      <c r="A46" s="6" t="s">
        <v>185</v>
      </c>
      <c r="B46" s="6" t="s">
        <v>293</v>
      </c>
      <c r="C46" s="6" t="s">
        <v>294</v>
      </c>
      <c r="D46" s="6" t="s">
        <v>295</v>
      </c>
      <c r="E46" s="6" t="s">
        <v>296</v>
      </c>
      <c r="F46" s="6" t="s">
        <v>258</v>
      </c>
      <c r="G46" s="6" t="s">
        <v>297</v>
      </c>
      <c r="H46" s="7" t="s">
        <v>50</v>
      </c>
      <c r="I46" s="6" t="s">
        <v>58</v>
      </c>
    </row>
    <row r="47" spans="1:9" ht="156" x14ac:dyDescent="0.35">
      <c r="A47" s="8" t="s">
        <v>185</v>
      </c>
      <c r="B47" s="8" t="s">
        <v>298</v>
      </c>
      <c r="C47" s="8" t="s">
        <v>299</v>
      </c>
      <c r="D47" s="8" t="s">
        <v>300</v>
      </c>
      <c r="E47" s="8" t="s">
        <v>301</v>
      </c>
      <c r="F47" s="8" t="s">
        <v>302</v>
      </c>
      <c r="G47" s="8" t="s">
        <v>303</v>
      </c>
      <c r="H47" s="9" t="s">
        <v>50</v>
      </c>
      <c r="I47" s="8" t="s">
        <v>58</v>
      </c>
    </row>
    <row r="48" spans="1:9" ht="130" x14ac:dyDescent="0.35">
      <c r="A48" s="6" t="s">
        <v>185</v>
      </c>
      <c r="B48" s="6" t="s">
        <v>304</v>
      </c>
      <c r="C48" s="6" t="s">
        <v>305</v>
      </c>
      <c r="D48" s="6" t="s">
        <v>306</v>
      </c>
      <c r="E48" s="6" t="s">
        <v>307</v>
      </c>
      <c r="F48" s="6" t="s">
        <v>308</v>
      </c>
      <c r="G48" s="6" t="s">
        <v>309</v>
      </c>
      <c r="H48" s="7" t="s">
        <v>50</v>
      </c>
      <c r="I48" s="6" t="s">
        <v>58</v>
      </c>
    </row>
    <row r="49" spans="1:9" ht="273" x14ac:dyDescent="0.35">
      <c r="A49" s="8" t="s">
        <v>185</v>
      </c>
      <c r="B49" s="8" t="s">
        <v>310</v>
      </c>
      <c r="C49" s="8" t="s">
        <v>311</v>
      </c>
      <c r="D49" s="8" t="s">
        <v>312</v>
      </c>
      <c r="E49" s="8" t="s">
        <v>313</v>
      </c>
      <c r="F49" s="8" t="s">
        <v>258</v>
      </c>
      <c r="G49" s="8" t="s">
        <v>314</v>
      </c>
      <c r="H49" s="9" t="s">
        <v>50</v>
      </c>
      <c r="I49" s="8" t="s">
        <v>51</v>
      </c>
    </row>
    <row r="50" spans="1:9" ht="156" x14ac:dyDescent="0.35">
      <c r="A50" s="6" t="s">
        <v>185</v>
      </c>
      <c r="B50" s="6" t="s">
        <v>315</v>
      </c>
      <c r="C50" s="6" t="s">
        <v>316</v>
      </c>
      <c r="D50" s="6" t="s">
        <v>317</v>
      </c>
      <c r="E50" s="6" t="s">
        <v>318</v>
      </c>
      <c r="F50" s="6" t="s">
        <v>252</v>
      </c>
      <c r="G50" s="6" t="s">
        <v>319</v>
      </c>
      <c r="H50" s="7" t="s">
        <v>50</v>
      </c>
      <c r="I50" s="6" t="s">
        <v>58</v>
      </c>
    </row>
    <row r="51" spans="1:9" ht="130" x14ac:dyDescent="0.35">
      <c r="A51" s="8" t="s">
        <v>185</v>
      </c>
      <c r="B51" s="8" t="s">
        <v>320</v>
      </c>
      <c r="C51" s="8" t="s">
        <v>321</v>
      </c>
      <c r="D51" s="8" t="s">
        <v>322</v>
      </c>
      <c r="E51" s="8" t="s">
        <v>323</v>
      </c>
      <c r="F51" s="8" t="s">
        <v>324</v>
      </c>
      <c r="G51" s="8" t="s">
        <v>325</v>
      </c>
      <c r="H51" s="9" t="s">
        <v>50</v>
      </c>
      <c r="I51" s="8" t="s">
        <v>58</v>
      </c>
    </row>
    <row r="52" spans="1:9" ht="130" x14ac:dyDescent="0.35">
      <c r="A52" s="6" t="s">
        <v>185</v>
      </c>
      <c r="B52" s="6" t="s">
        <v>326</v>
      </c>
      <c r="C52" s="6" t="s">
        <v>327</v>
      </c>
      <c r="D52" s="6" t="s">
        <v>328</v>
      </c>
      <c r="E52" s="6" t="s">
        <v>329</v>
      </c>
      <c r="F52" s="6" t="s">
        <v>330</v>
      </c>
      <c r="G52" s="6" t="s">
        <v>331</v>
      </c>
      <c r="H52" s="7" t="s">
        <v>50</v>
      </c>
      <c r="I52" s="6" t="s">
        <v>58</v>
      </c>
    </row>
    <row r="53" spans="1:9" ht="182" x14ac:dyDescent="0.35">
      <c r="A53" s="8" t="s">
        <v>185</v>
      </c>
      <c r="B53" s="8" t="s">
        <v>332</v>
      </c>
      <c r="C53" s="8" t="s">
        <v>333</v>
      </c>
      <c r="D53" s="8" t="s">
        <v>334</v>
      </c>
      <c r="E53" s="8" t="s">
        <v>335</v>
      </c>
      <c r="F53" s="8" t="s">
        <v>269</v>
      </c>
      <c r="G53" s="8" t="s">
        <v>336</v>
      </c>
      <c r="H53" s="9" t="s">
        <v>50</v>
      </c>
      <c r="I53" s="8" t="s">
        <v>58</v>
      </c>
    </row>
    <row r="54" spans="1:9" ht="169" x14ac:dyDescent="0.35">
      <c r="A54" s="6" t="s">
        <v>185</v>
      </c>
      <c r="B54" s="6" t="s">
        <v>337</v>
      </c>
      <c r="C54" s="6" t="s">
        <v>338</v>
      </c>
      <c r="D54" s="6" t="s">
        <v>339</v>
      </c>
      <c r="E54" s="6" t="s">
        <v>340</v>
      </c>
      <c r="F54" s="6" t="s">
        <v>341</v>
      </c>
      <c r="G54" s="6" t="s">
        <v>342</v>
      </c>
      <c r="H54" s="7" t="s">
        <v>50</v>
      </c>
      <c r="I54" s="6" t="s">
        <v>58</v>
      </c>
    </row>
    <row r="55" spans="1:9" ht="195" x14ac:dyDescent="0.35">
      <c r="A55" s="8" t="s">
        <v>185</v>
      </c>
      <c r="B55" s="8" t="s">
        <v>343</v>
      </c>
      <c r="C55" s="8" t="s">
        <v>344</v>
      </c>
      <c r="D55" s="8" t="s">
        <v>345</v>
      </c>
      <c r="E55" s="8" t="s">
        <v>346</v>
      </c>
      <c r="F55" s="8" t="s">
        <v>347</v>
      </c>
      <c r="G55" s="8" t="s">
        <v>348</v>
      </c>
      <c r="H55" s="12" t="s">
        <v>349</v>
      </c>
      <c r="I55" s="8" t="s">
        <v>58</v>
      </c>
    </row>
    <row r="56" spans="1:9" ht="169" x14ac:dyDescent="0.35">
      <c r="A56" s="6" t="s">
        <v>185</v>
      </c>
      <c r="B56" s="6" t="s">
        <v>350</v>
      </c>
      <c r="C56" s="6" t="s">
        <v>351</v>
      </c>
      <c r="D56" s="6" t="s">
        <v>352</v>
      </c>
      <c r="E56" s="6" t="s">
        <v>353</v>
      </c>
      <c r="F56" s="6" t="s">
        <v>354</v>
      </c>
      <c r="G56" s="6" t="s">
        <v>355</v>
      </c>
      <c r="H56" s="7" t="s">
        <v>50</v>
      </c>
      <c r="I56" s="6" t="s">
        <v>58</v>
      </c>
    </row>
    <row r="57" spans="1:9" ht="234" x14ac:dyDescent="0.35">
      <c r="A57" s="8" t="s">
        <v>185</v>
      </c>
      <c r="B57" s="8" t="s">
        <v>356</v>
      </c>
      <c r="C57" s="8" t="s">
        <v>357</v>
      </c>
      <c r="D57" s="8" t="s">
        <v>358</v>
      </c>
      <c r="E57" s="8" t="s">
        <v>359</v>
      </c>
      <c r="F57" s="8" t="s">
        <v>360</v>
      </c>
      <c r="G57" s="8" t="s">
        <v>361</v>
      </c>
      <c r="H57" s="9" t="s">
        <v>50</v>
      </c>
      <c r="I57" s="8" t="s">
        <v>51</v>
      </c>
    </row>
    <row r="58" spans="1:9" ht="182" x14ac:dyDescent="0.35">
      <c r="A58" s="6" t="s">
        <v>185</v>
      </c>
      <c r="B58" s="6" t="s">
        <v>362</v>
      </c>
      <c r="C58" s="6" t="s">
        <v>363</v>
      </c>
      <c r="D58" s="6" t="s">
        <v>364</v>
      </c>
      <c r="E58" s="6" t="s">
        <v>365</v>
      </c>
      <c r="F58" s="6" t="s">
        <v>230</v>
      </c>
      <c r="G58" s="6" t="s">
        <v>366</v>
      </c>
      <c r="H58" s="7" t="s">
        <v>50</v>
      </c>
      <c r="I58" s="6" t="s">
        <v>51</v>
      </c>
    </row>
    <row r="59" spans="1:9" ht="104" x14ac:dyDescent="0.35">
      <c r="A59" s="8" t="s">
        <v>367</v>
      </c>
      <c r="B59" s="8" t="s">
        <v>368</v>
      </c>
      <c r="C59" s="8" t="s">
        <v>369</v>
      </c>
      <c r="D59" s="8" t="s">
        <v>370</v>
      </c>
      <c r="E59" s="8" t="s">
        <v>371</v>
      </c>
      <c r="F59" s="8" t="s">
        <v>372</v>
      </c>
      <c r="G59" s="8" t="s">
        <v>373</v>
      </c>
      <c r="H59" s="9" t="s">
        <v>50</v>
      </c>
      <c r="I59" s="8" t="s">
        <v>51</v>
      </c>
    </row>
    <row r="60" spans="1:9" ht="117" x14ac:dyDescent="0.35">
      <c r="A60" s="6" t="s">
        <v>367</v>
      </c>
      <c r="B60" s="6" t="s">
        <v>374</v>
      </c>
      <c r="C60" s="6" t="s">
        <v>375</v>
      </c>
      <c r="D60" s="6" t="s">
        <v>376</v>
      </c>
      <c r="E60" s="6" t="s">
        <v>377</v>
      </c>
      <c r="F60" s="6" t="s">
        <v>378</v>
      </c>
      <c r="G60" s="6" t="s">
        <v>379</v>
      </c>
      <c r="H60" s="10" t="s">
        <v>197</v>
      </c>
      <c r="I60" s="6" t="s">
        <v>51</v>
      </c>
    </row>
    <row r="61" spans="1:9" ht="78" x14ac:dyDescent="0.35">
      <c r="A61" s="8" t="s">
        <v>367</v>
      </c>
      <c r="B61" s="8" t="s">
        <v>380</v>
      </c>
      <c r="C61" s="8" t="s">
        <v>381</v>
      </c>
      <c r="D61" s="8" t="s">
        <v>382</v>
      </c>
      <c r="E61" s="8" t="s">
        <v>383</v>
      </c>
      <c r="F61" s="8" t="s">
        <v>384</v>
      </c>
      <c r="G61" s="8" t="s">
        <v>385</v>
      </c>
      <c r="H61" s="9" t="s">
        <v>50</v>
      </c>
      <c r="I61" s="8" t="s">
        <v>51</v>
      </c>
    </row>
    <row r="62" spans="1:9" ht="117" x14ac:dyDescent="0.35">
      <c r="A62" s="6" t="s">
        <v>367</v>
      </c>
      <c r="B62" s="6" t="s">
        <v>386</v>
      </c>
      <c r="C62" s="6" t="s">
        <v>387</v>
      </c>
      <c r="D62" s="6" t="s">
        <v>388</v>
      </c>
      <c r="E62" s="6" t="s">
        <v>389</v>
      </c>
      <c r="F62" s="6" t="s">
        <v>390</v>
      </c>
      <c r="G62" s="6" t="s">
        <v>391</v>
      </c>
      <c r="H62" s="7" t="s">
        <v>50</v>
      </c>
      <c r="I62" s="6" t="s">
        <v>58</v>
      </c>
    </row>
    <row r="63" spans="1:9" ht="78" x14ac:dyDescent="0.35">
      <c r="A63" s="8" t="s">
        <v>367</v>
      </c>
      <c r="B63" s="8" t="s">
        <v>392</v>
      </c>
      <c r="C63" s="8" t="s">
        <v>393</v>
      </c>
      <c r="D63" s="8" t="s">
        <v>394</v>
      </c>
      <c r="E63" s="8" t="s">
        <v>395</v>
      </c>
      <c r="F63" s="8" t="s">
        <v>396</v>
      </c>
      <c r="G63" s="8" t="s">
        <v>397</v>
      </c>
      <c r="H63" s="9" t="s">
        <v>50</v>
      </c>
      <c r="I63" s="8" t="s">
        <v>51</v>
      </c>
    </row>
    <row r="64" spans="1:9" ht="156" x14ac:dyDescent="0.35">
      <c r="A64" s="6" t="s">
        <v>367</v>
      </c>
      <c r="B64" s="6" t="s">
        <v>398</v>
      </c>
      <c r="C64" s="6" t="s">
        <v>399</v>
      </c>
      <c r="D64" s="6" t="s">
        <v>400</v>
      </c>
      <c r="E64" s="6" t="s">
        <v>401</v>
      </c>
      <c r="F64" s="6" t="s">
        <v>396</v>
      </c>
      <c r="G64" s="6" t="s">
        <v>402</v>
      </c>
      <c r="H64" s="7" t="s">
        <v>50</v>
      </c>
      <c r="I64" s="6" t="s">
        <v>58</v>
      </c>
    </row>
    <row r="65" spans="1:9" ht="143" x14ac:dyDescent="0.35">
      <c r="A65" s="8" t="s">
        <v>367</v>
      </c>
      <c r="B65" s="8" t="s">
        <v>403</v>
      </c>
      <c r="C65" s="8" t="s">
        <v>404</v>
      </c>
      <c r="D65" s="8" t="s">
        <v>405</v>
      </c>
      <c r="E65" s="8" t="s">
        <v>406</v>
      </c>
      <c r="F65" s="8" t="s">
        <v>390</v>
      </c>
      <c r="G65" s="8" t="s">
        <v>407</v>
      </c>
      <c r="H65" s="9" t="s">
        <v>50</v>
      </c>
      <c r="I65" s="8" t="s">
        <v>58</v>
      </c>
    </row>
    <row r="66" spans="1:9" ht="299" x14ac:dyDescent="0.35">
      <c r="A66" s="6" t="s">
        <v>367</v>
      </c>
      <c r="B66" s="6" t="s">
        <v>408</v>
      </c>
      <c r="C66" s="6" t="s">
        <v>409</v>
      </c>
      <c r="D66" s="6" t="s">
        <v>410</v>
      </c>
      <c r="E66" s="6" t="s">
        <v>411</v>
      </c>
      <c r="F66" s="6" t="s">
        <v>390</v>
      </c>
      <c r="G66" s="6" t="s">
        <v>412</v>
      </c>
      <c r="H66" s="7" t="s">
        <v>50</v>
      </c>
      <c r="I66" s="6" t="s">
        <v>58</v>
      </c>
    </row>
    <row r="67" spans="1:9" ht="104" x14ac:dyDescent="0.35">
      <c r="A67" s="8" t="s">
        <v>367</v>
      </c>
      <c r="B67" s="8" t="s">
        <v>413</v>
      </c>
      <c r="C67" s="8" t="s">
        <v>414</v>
      </c>
      <c r="D67" s="8" t="s">
        <v>415</v>
      </c>
      <c r="E67" s="8" t="s">
        <v>416</v>
      </c>
      <c r="F67" s="8" t="s">
        <v>417</v>
      </c>
      <c r="G67" s="8" t="s">
        <v>418</v>
      </c>
      <c r="H67" s="11" t="s">
        <v>197</v>
      </c>
      <c r="I67" s="8" t="s">
        <v>58</v>
      </c>
    </row>
    <row r="68" spans="1:9" ht="104" x14ac:dyDescent="0.35">
      <c r="A68" s="6" t="s">
        <v>367</v>
      </c>
      <c r="B68" s="6" t="s">
        <v>419</v>
      </c>
      <c r="C68" s="6" t="s">
        <v>420</v>
      </c>
      <c r="D68" s="6" t="s">
        <v>421</v>
      </c>
      <c r="E68" s="6" t="s">
        <v>422</v>
      </c>
      <c r="F68" s="6" t="s">
        <v>423</v>
      </c>
      <c r="G68" s="6" t="s">
        <v>424</v>
      </c>
      <c r="H68" s="7" t="s">
        <v>50</v>
      </c>
      <c r="I68" s="6" t="s">
        <v>51</v>
      </c>
    </row>
    <row r="69" spans="1:9" ht="247" x14ac:dyDescent="0.35">
      <c r="A69" s="8" t="s">
        <v>367</v>
      </c>
      <c r="B69" s="8" t="s">
        <v>425</v>
      </c>
      <c r="C69" s="8" t="s">
        <v>426</v>
      </c>
      <c r="D69" s="8" t="s">
        <v>427</v>
      </c>
      <c r="E69" s="8" t="s">
        <v>428</v>
      </c>
      <c r="F69" s="8" t="s">
        <v>429</v>
      </c>
      <c r="G69" s="8" t="s">
        <v>430</v>
      </c>
      <c r="H69" s="9" t="s">
        <v>50</v>
      </c>
      <c r="I69" s="8" t="s">
        <v>58</v>
      </c>
    </row>
    <row r="70" spans="1:9" ht="130" x14ac:dyDescent="0.35">
      <c r="A70" s="6" t="s">
        <v>367</v>
      </c>
      <c r="B70" s="6" t="s">
        <v>431</v>
      </c>
      <c r="C70" s="6" t="s">
        <v>432</v>
      </c>
      <c r="D70" s="6" t="s">
        <v>433</v>
      </c>
      <c r="E70" s="6" t="s">
        <v>434</v>
      </c>
      <c r="F70" s="6" t="s">
        <v>435</v>
      </c>
      <c r="G70" s="6" t="s">
        <v>436</v>
      </c>
      <c r="H70" s="7" t="s">
        <v>50</v>
      </c>
      <c r="I70" s="6" t="s">
        <v>51</v>
      </c>
    </row>
    <row r="71" spans="1:9" ht="143" x14ac:dyDescent="0.35">
      <c r="A71" s="8" t="s">
        <v>367</v>
      </c>
      <c r="B71" s="8" t="s">
        <v>437</v>
      </c>
      <c r="C71" s="8" t="s">
        <v>438</v>
      </c>
      <c r="D71" s="8" t="s">
        <v>439</v>
      </c>
      <c r="E71" s="8" t="s">
        <v>440</v>
      </c>
      <c r="F71" s="8" t="s">
        <v>441</v>
      </c>
      <c r="G71" s="8" t="s">
        <v>442</v>
      </c>
      <c r="H71" s="9" t="s">
        <v>50</v>
      </c>
      <c r="I71" s="8" t="s">
        <v>58</v>
      </c>
    </row>
    <row r="72" spans="1:9" ht="338" x14ac:dyDescent="0.35">
      <c r="A72" s="6" t="s">
        <v>367</v>
      </c>
      <c r="B72" s="6" t="s">
        <v>443</v>
      </c>
      <c r="C72" s="6" t="s">
        <v>444</v>
      </c>
      <c r="D72" s="6" t="s">
        <v>445</v>
      </c>
      <c r="E72" s="6" t="s">
        <v>446</v>
      </c>
      <c r="F72" s="6" t="s">
        <v>447</v>
      </c>
      <c r="G72" s="6" t="s">
        <v>448</v>
      </c>
      <c r="H72" s="7" t="s">
        <v>50</v>
      </c>
      <c r="I72" s="6" t="s">
        <v>58</v>
      </c>
    </row>
    <row r="73" spans="1:9" ht="104" x14ac:dyDescent="0.35">
      <c r="A73" s="8" t="s">
        <v>367</v>
      </c>
      <c r="B73" s="8" t="s">
        <v>449</v>
      </c>
      <c r="C73" s="8" t="s">
        <v>450</v>
      </c>
      <c r="D73" s="8" t="s">
        <v>451</v>
      </c>
      <c r="E73" s="8" t="s">
        <v>452</v>
      </c>
      <c r="F73" s="8" t="s">
        <v>441</v>
      </c>
      <c r="G73" s="8" t="s">
        <v>453</v>
      </c>
      <c r="H73" s="11" t="s">
        <v>197</v>
      </c>
      <c r="I73" s="8" t="s">
        <v>51</v>
      </c>
    </row>
    <row r="74" spans="1:9" ht="78" x14ac:dyDescent="0.35">
      <c r="A74" s="6" t="s">
        <v>367</v>
      </c>
      <c r="B74" s="6" t="s">
        <v>454</v>
      </c>
      <c r="C74" s="6" t="s">
        <v>455</v>
      </c>
      <c r="D74" s="6" t="s">
        <v>456</v>
      </c>
      <c r="E74" s="6" t="s">
        <v>457</v>
      </c>
      <c r="F74" s="6" t="s">
        <v>458</v>
      </c>
      <c r="G74" s="6" t="s">
        <v>459</v>
      </c>
      <c r="H74" s="7" t="s">
        <v>50</v>
      </c>
      <c r="I74" s="6" t="s">
        <v>51</v>
      </c>
    </row>
    <row r="75" spans="1:9" ht="104" x14ac:dyDescent="0.35">
      <c r="A75" s="8" t="s">
        <v>367</v>
      </c>
      <c r="B75" s="8" t="s">
        <v>460</v>
      </c>
      <c r="C75" s="8" t="s">
        <v>461</v>
      </c>
      <c r="D75" s="8" t="s">
        <v>462</v>
      </c>
      <c r="E75" s="8" t="s">
        <v>463</v>
      </c>
      <c r="F75" s="8" t="s">
        <v>464</v>
      </c>
      <c r="G75" s="8" t="s">
        <v>465</v>
      </c>
      <c r="H75" s="11" t="s">
        <v>197</v>
      </c>
      <c r="I75" s="8" t="s">
        <v>51</v>
      </c>
    </row>
    <row r="76" spans="1:9" ht="130" x14ac:dyDescent="0.35">
      <c r="A76" s="6" t="s">
        <v>367</v>
      </c>
      <c r="B76" s="6" t="s">
        <v>466</v>
      </c>
      <c r="C76" s="6" t="s">
        <v>467</v>
      </c>
      <c r="D76" s="6" t="s">
        <v>468</v>
      </c>
      <c r="E76" s="6" t="s">
        <v>469</v>
      </c>
      <c r="F76" s="6" t="s">
        <v>447</v>
      </c>
      <c r="G76" s="6" t="s">
        <v>470</v>
      </c>
      <c r="H76" s="10" t="s">
        <v>197</v>
      </c>
      <c r="I76" s="6" t="s">
        <v>51</v>
      </c>
    </row>
    <row r="77" spans="1:9" ht="169" x14ac:dyDescent="0.35">
      <c r="A77" s="8" t="s">
        <v>367</v>
      </c>
      <c r="B77" s="8" t="s">
        <v>471</v>
      </c>
      <c r="C77" s="8" t="s">
        <v>472</v>
      </c>
      <c r="D77" s="8" t="s">
        <v>473</v>
      </c>
      <c r="E77" s="8" t="s">
        <v>474</v>
      </c>
      <c r="F77" s="8" t="s">
        <v>475</v>
      </c>
      <c r="G77" s="8" t="s">
        <v>476</v>
      </c>
      <c r="H77" s="9" t="s">
        <v>50</v>
      </c>
      <c r="I77" s="8" t="s">
        <v>58</v>
      </c>
    </row>
    <row r="78" spans="1:9" ht="169" x14ac:dyDescent="0.35">
      <c r="A78" s="6" t="s">
        <v>367</v>
      </c>
      <c r="B78" s="6" t="s">
        <v>477</v>
      </c>
      <c r="C78" s="6" t="s">
        <v>478</v>
      </c>
      <c r="D78" s="6" t="s">
        <v>479</v>
      </c>
      <c r="E78" s="6" t="s">
        <v>480</v>
      </c>
      <c r="F78" s="6" t="s">
        <v>481</v>
      </c>
      <c r="G78" s="6" t="s">
        <v>482</v>
      </c>
      <c r="H78" s="10" t="s">
        <v>197</v>
      </c>
      <c r="I78" s="6" t="s">
        <v>58</v>
      </c>
    </row>
    <row r="79" spans="1:9" ht="260" x14ac:dyDescent="0.35">
      <c r="A79" s="8" t="s">
        <v>367</v>
      </c>
      <c r="B79" s="8" t="s">
        <v>483</v>
      </c>
      <c r="C79" s="8" t="s">
        <v>484</v>
      </c>
      <c r="D79" s="8" t="s">
        <v>485</v>
      </c>
      <c r="E79" s="8" t="s">
        <v>486</v>
      </c>
      <c r="F79" s="8" t="s">
        <v>487</v>
      </c>
      <c r="G79" s="8" t="s">
        <v>488</v>
      </c>
      <c r="H79" s="9" t="s">
        <v>50</v>
      </c>
      <c r="I79" s="8" t="s">
        <v>58</v>
      </c>
    </row>
    <row r="80" spans="1:9" ht="221" x14ac:dyDescent="0.35">
      <c r="A80" s="6" t="s">
        <v>367</v>
      </c>
      <c r="B80" s="6" t="s">
        <v>489</v>
      </c>
      <c r="C80" s="6" t="s">
        <v>490</v>
      </c>
      <c r="D80" s="6" t="s">
        <v>491</v>
      </c>
      <c r="E80" s="6" t="s">
        <v>492</v>
      </c>
      <c r="F80" s="6" t="s">
        <v>493</v>
      </c>
      <c r="G80" s="6" t="s">
        <v>494</v>
      </c>
      <c r="H80" s="10" t="s">
        <v>197</v>
      </c>
      <c r="I80" s="6" t="s">
        <v>58</v>
      </c>
    </row>
    <row r="81" spans="1:9" ht="143" x14ac:dyDescent="0.35">
      <c r="A81" s="8" t="s">
        <v>367</v>
      </c>
      <c r="B81" s="8" t="s">
        <v>495</v>
      </c>
      <c r="C81" s="8" t="s">
        <v>496</v>
      </c>
      <c r="D81" s="8" t="s">
        <v>497</v>
      </c>
      <c r="E81" s="8" t="s">
        <v>498</v>
      </c>
      <c r="F81" s="8" t="s">
        <v>499</v>
      </c>
      <c r="G81" s="8" t="s">
        <v>500</v>
      </c>
      <c r="H81" s="9" t="s">
        <v>50</v>
      </c>
      <c r="I81" s="8" t="s">
        <v>58</v>
      </c>
    </row>
    <row r="82" spans="1:9" ht="169" x14ac:dyDescent="0.35">
      <c r="A82" s="6" t="s">
        <v>367</v>
      </c>
      <c r="B82" s="6" t="s">
        <v>501</v>
      </c>
      <c r="C82" s="6" t="s">
        <v>502</v>
      </c>
      <c r="D82" s="6" t="s">
        <v>503</v>
      </c>
      <c r="E82" s="6" t="s">
        <v>486</v>
      </c>
      <c r="F82" s="6" t="s">
        <v>487</v>
      </c>
      <c r="G82" s="6" t="s">
        <v>504</v>
      </c>
      <c r="H82" s="7" t="s">
        <v>50</v>
      </c>
      <c r="I82" s="6" t="s">
        <v>58</v>
      </c>
    </row>
    <row r="83" spans="1:9" ht="130" x14ac:dyDescent="0.35">
      <c r="A83" s="8" t="s">
        <v>505</v>
      </c>
      <c r="B83" s="8" t="s">
        <v>506</v>
      </c>
      <c r="C83" s="8" t="s">
        <v>507</v>
      </c>
      <c r="D83" s="8" t="s">
        <v>508</v>
      </c>
      <c r="E83" s="8" t="s">
        <v>509</v>
      </c>
      <c r="F83" s="8" t="s">
        <v>56</v>
      </c>
      <c r="G83" s="8" t="s">
        <v>510</v>
      </c>
      <c r="H83" s="9" t="s">
        <v>50</v>
      </c>
      <c r="I83" s="8" t="s">
        <v>58</v>
      </c>
    </row>
    <row r="84" spans="1:9" ht="91" x14ac:dyDescent="0.35">
      <c r="A84" s="6" t="s">
        <v>505</v>
      </c>
      <c r="B84" s="6" t="s">
        <v>511</v>
      </c>
      <c r="C84" s="6" t="s">
        <v>512</v>
      </c>
      <c r="D84" s="6" t="s">
        <v>513</v>
      </c>
      <c r="E84" s="6" t="s">
        <v>514</v>
      </c>
      <c r="F84" s="6" t="s">
        <v>515</v>
      </c>
      <c r="G84" s="6" t="s">
        <v>516</v>
      </c>
      <c r="H84" s="7" t="s">
        <v>50</v>
      </c>
      <c r="I84" s="6" t="s">
        <v>51</v>
      </c>
    </row>
    <row r="85" spans="1:9" ht="273" x14ac:dyDescent="0.35">
      <c r="A85" s="8" t="s">
        <v>505</v>
      </c>
      <c r="B85" s="8" t="s">
        <v>517</v>
      </c>
      <c r="C85" s="8" t="s">
        <v>518</v>
      </c>
      <c r="D85" s="8" t="s">
        <v>519</v>
      </c>
      <c r="E85" s="8" t="s">
        <v>520</v>
      </c>
      <c r="F85" s="8" t="s">
        <v>435</v>
      </c>
      <c r="G85" s="8" t="s">
        <v>521</v>
      </c>
      <c r="H85" s="9" t="s">
        <v>50</v>
      </c>
      <c r="I85" s="8" t="s">
        <v>151</v>
      </c>
    </row>
    <row r="86" spans="1:9" ht="91" x14ac:dyDescent="0.35">
      <c r="A86" s="6" t="s">
        <v>505</v>
      </c>
      <c r="B86" s="6" t="s">
        <v>522</v>
      </c>
      <c r="C86" s="6" t="s">
        <v>523</v>
      </c>
      <c r="D86" s="6" t="s">
        <v>524</v>
      </c>
      <c r="E86" s="6" t="s">
        <v>525</v>
      </c>
      <c r="F86" s="6" t="s">
        <v>526</v>
      </c>
      <c r="G86" s="6" t="s">
        <v>94</v>
      </c>
      <c r="H86" s="7" t="s">
        <v>50</v>
      </c>
      <c r="I86" s="6" t="s">
        <v>58</v>
      </c>
    </row>
    <row r="87" spans="1:9" ht="143" x14ac:dyDescent="0.35">
      <c r="A87" s="8" t="s">
        <v>505</v>
      </c>
      <c r="B87" s="8" t="s">
        <v>527</v>
      </c>
      <c r="C87" s="8" t="s">
        <v>528</v>
      </c>
      <c r="D87" s="8" t="s">
        <v>529</v>
      </c>
      <c r="E87" s="8" t="s">
        <v>530</v>
      </c>
      <c r="F87" s="8" t="s">
        <v>531</v>
      </c>
      <c r="G87" s="8" t="s">
        <v>532</v>
      </c>
      <c r="H87" s="9" t="s">
        <v>50</v>
      </c>
      <c r="I87" s="8" t="s">
        <v>58</v>
      </c>
    </row>
    <row r="88" spans="1:9" ht="143" x14ac:dyDescent="0.35">
      <c r="A88" s="6" t="s">
        <v>505</v>
      </c>
      <c r="B88" s="6" t="s">
        <v>533</v>
      </c>
      <c r="C88" s="6" t="s">
        <v>534</v>
      </c>
      <c r="D88" s="6" t="s">
        <v>535</v>
      </c>
      <c r="E88" s="6" t="s">
        <v>536</v>
      </c>
      <c r="F88" s="6" t="s">
        <v>56</v>
      </c>
      <c r="G88" s="6" t="s">
        <v>74</v>
      </c>
      <c r="H88" s="7" t="s">
        <v>50</v>
      </c>
      <c r="I88" s="6" t="s">
        <v>58</v>
      </c>
    </row>
    <row r="89" spans="1:9" ht="117" x14ac:dyDescent="0.35">
      <c r="A89" s="8" t="s">
        <v>505</v>
      </c>
      <c r="B89" s="8" t="s">
        <v>537</v>
      </c>
      <c r="C89" s="8" t="s">
        <v>538</v>
      </c>
      <c r="D89" s="8" t="s">
        <v>539</v>
      </c>
      <c r="E89" s="8" t="s">
        <v>540</v>
      </c>
      <c r="F89" s="8" t="s">
        <v>541</v>
      </c>
      <c r="G89" s="8" t="s">
        <v>542</v>
      </c>
      <c r="H89" s="9" t="s">
        <v>50</v>
      </c>
      <c r="I89" s="8" t="s">
        <v>58</v>
      </c>
    </row>
    <row r="90" spans="1:9" ht="169" x14ac:dyDescent="0.35">
      <c r="A90" s="6" t="s">
        <v>505</v>
      </c>
      <c r="B90" s="6" t="s">
        <v>543</v>
      </c>
      <c r="C90" s="6" t="s">
        <v>544</v>
      </c>
      <c r="D90" s="6" t="s">
        <v>545</v>
      </c>
      <c r="E90" s="6" t="s">
        <v>546</v>
      </c>
      <c r="F90" s="6" t="s">
        <v>541</v>
      </c>
      <c r="G90" s="6" t="s">
        <v>547</v>
      </c>
      <c r="H90" s="7" t="s">
        <v>50</v>
      </c>
      <c r="I90" s="6" t="s">
        <v>58</v>
      </c>
    </row>
    <row r="91" spans="1:9" ht="130" x14ac:dyDescent="0.35">
      <c r="A91" s="8" t="s">
        <v>505</v>
      </c>
      <c r="B91" s="8" t="s">
        <v>548</v>
      </c>
      <c r="C91" s="8" t="s">
        <v>549</v>
      </c>
      <c r="D91" s="8" t="s">
        <v>550</v>
      </c>
      <c r="E91" s="8" t="s">
        <v>551</v>
      </c>
      <c r="F91" s="8" t="s">
        <v>552</v>
      </c>
      <c r="G91" s="8" t="s">
        <v>553</v>
      </c>
      <c r="H91" s="9" t="s">
        <v>50</v>
      </c>
      <c r="I91" s="8" t="s">
        <v>58</v>
      </c>
    </row>
    <row r="92" spans="1:9" ht="143" x14ac:dyDescent="0.35">
      <c r="A92" s="6" t="s">
        <v>505</v>
      </c>
      <c r="B92" s="6" t="s">
        <v>554</v>
      </c>
      <c r="C92" s="6" t="s">
        <v>555</v>
      </c>
      <c r="D92" s="6" t="s">
        <v>556</v>
      </c>
      <c r="E92" s="6" t="s">
        <v>557</v>
      </c>
      <c r="F92" s="6" t="s">
        <v>558</v>
      </c>
      <c r="G92" s="6" t="s">
        <v>559</v>
      </c>
      <c r="H92" s="7" t="s">
        <v>50</v>
      </c>
      <c r="I92" s="6" t="s">
        <v>58</v>
      </c>
    </row>
    <row r="93" spans="1:9" ht="130" x14ac:dyDescent="0.35">
      <c r="A93" s="8" t="s">
        <v>505</v>
      </c>
      <c r="B93" s="8" t="s">
        <v>560</v>
      </c>
      <c r="C93" s="8" t="s">
        <v>561</v>
      </c>
      <c r="D93" s="8" t="s">
        <v>562</v>
      </c>
      <c r="E93" s="8" t="s">
        <v>563</v>
      </c>
      <c r="F93" s="8" t="s">
        <v>564</v>
      </c>
      <c r="G93" s="8" t="s">
        <v>565</v>
      </c>
      <c r="H93" s="9" t="s">
        <v>50</v>
      </c>
      <c r="I93" s="8" t="s">
        <v>58</v>
      </c>
    </row>
    <row r="94" spans="1:9" ht="156" x14ac:dyDescent="0.35">
      <c r="A94" s="6" t="s">
        <v>505</v>
      </c>
      <c r="B94" s="6" t="s">
        <v>566</v>
      </c>
      <c r="C94" s="6" t="s">
        <v>567</v>
      </c>
      <c r="D94" s="6" t="s">
        <v>568</v>
      </c>
      <c r="E94" s="6" t="s">
        <v>569</v>
      </c>
      <c r="F94" s="6" t="s">
        <v>570</v>
      </c>
      <c r="G94" s="6" t="s">
        <v>571</v>
      </c>
      <c r="H94" s="7" t="s">
        <v>50</v>
      </c>
      <c r="I94" s="6" t="s">
        <v>58</v>
      </c>
    </row>
    <row r="95" spans="1:9" ht="117" x14ac:dyDescent="0.35">
      <c r="A95" s="8" t="s">
        <v>505</v>
      </c>
      <c r="B95" s="8" t="s">
        <v>572</v>
      </c>
      <c r="C95" s="8" t="s">
        <v>573</v>
      </c>
      <c r="D95" s="8" t="s">
        <v>574</v>
      </c>
      <c r="E95" s="8" t="s">
        <v>575</v>
      </c>
      <c r="F95" s="8" t="s">
        <v>570</v>
      </c>
      <c r="G95" s="8" t="s">
        <v>576</v>
      </c>
      <c r="H95" s="9" t="s">
        <v>50</v>
      </c>
      <c r="I95" s="8" t="s">
        <v>58</v>
      </c>
    </row>
    <row r="96" spans="1:9" ht="130" x14ac:dyDescent="0.35">
      <c r="A96" s="6" t="s">
        <v>505</v>
      </c>
      <c r="B96" s="6" t="s">
        <v>577</v>
      </c>
      <c r="C96" s="6" t="s">
        <v>578</v>
      </c>
      <c r="D96" s="6" t="s">
        <v>579</v>
      </c>
      <c r="E96" s="6" t="s">
        <v>580</v>
      </c>
      <c r="F96" s="6" t="s">
        <v>570</v>
      </c>
      <c r="G96" s="6" t="s">
        <v>581</v>
      </c>
      <c r="H96" s="7" t="s">
        <v>50</v>
      </c>
      <c r="I96" s="6" t="s">
        <v>58</v>
      </c>
    </row>
    <row r="97" spans="1:9" ht="169" x14ac:dyDescent="0.35">
      <c r="A97" s="8" t="s">
        <v>505</v>
      </c>
      <c r="B97" s="8" t="s">
        <v>582</v>
      </c>
      <c r="C97" s="8" t="s">
        <v>583</v>
      </c>
      <c r="D97" s="8" t="s">
        <v>584</v>
      </c>
      <c r="E97" s="8" t="s">
        <v>585</v>
      </c>
      <c r="F97" s="8" t="s">
        <v>570</v>
      </c>
      <c r="G97" s="8" t="s">
        <v>586</v>
      </c>
      <c r="H97" s="9" t="s">
        <v>50</v>
      </c>
      <c r="I97" s="8" t="s">
        <v>51</v>
      </c>
    </row>
    <row r="98" spans="1:9" ht="169" x14ac:dyDescent="0.35">
      <c r="A98" s="6" t="s">
        <v>505</v>
      </c>
      <c r="B98" s="6" t="s">
        <v>587</v>
      </c>
      <c r="C98" s="6" t="s">
        <v>588</v>
      </c>
      <c r="D98" s="6" t="s">
        <v>589</v>
      </c>
      <c r="E98" s="6" t="s">
        <v>590</v>
      </c>
      <c r="F98" s="6" t="s">
        <v>531</v>
      </c>
      <c r="G98" s="6" t="s">
        <v>591</v>
      </c>
      <c r="H98" s="7" t="s">
        <v>50</v>
      </c>
      <c r="I98" s="6" t="s">
        <v>58</v>
      </c>
    </row>
    <row r="99" spans="1:9" ht="156" x14ac:dyDescent="0.35">
      <c r="A99" s="8" t="s">
        <v>505</v>
      </c>
      <c r="B99" s="8" t="s">
        <v>592</v>
      </c>
      <c r="C99" s="8" t="s">
        <v>593</v>
      </c>
      <c r="D99" s="8" t="s">
        <v>594</v>
      </c>
      <c r="E99" s="8" t="s">
        <v>595</v>
      </c>
      <c r="F99" s="8" t="s">
        <v>531</v>
      </c>
      <c r="G99" s="8" t="s">
        <v>596</v>
      </c>
      <c r="H99" s="9" t="s">
        <v>50</v>
      </c>
      <c r="I99" s="8" t="s">
        <v>58</v>
      </c>
    </row>
    <row r="100" spans="1:9" ht="169" x14ac:dyDescent="0.35">
      <c r="A100" s="6" t="s">
        <v>505</v>
      </c>
      <c r="B100" s="6" t="s">
        <v>597</v>
      </c>
      <c r="C100" s="6" t="s">
        <v>598</v>
      </c>
      <c r="D100" s="6" t="s">
        <v>599</v>
      </c>
      <c r="E100" s="6" t="s">
        <v>600</v>
      </c>
      <c r="F100" s="6" t="s">
        <v>531</v>
      </c>
      <c r="G100" s="6" t="s">
        <v>601</v>
      </c>
      <c r="H100" s="7" t="s">
        <v>50</v>
      </c>
      <c r="I100" s="6" t="s">
        <v>58</v>
      </c>
    </row>
    <row r="101" spans="1:9" ht="169" x14ac:dyDescent="0.35">
      <c r="A101" s="8" t="s">
        <v>505</v>
      </c>
      <c r="B101" s="8" t="s">
        <v>602</v>
      </c>
      <c r="C101" s="8" t="s">
        <v>603</v>
      </c>
      <c r="D101" s="8" t="s">
        <v>604</v>
      </c>
      <c r="E101" s="8" t="s">
        <v>605</v>
      </c>
      <c r="F101" s="8" t="s">
        <v>606</v>
      </c>
      <c r="G101" s="8" t="s">
        <v>607</v>
      </c>
      <c r="H101" s="9" t="s">
        <v>50</v>
      </c>
      <c r="I101" s="8" t="s">
        <v>51</v>
      </c>
    </row>
    <row r="102" spans="1:9" ht="169" x14ac:dyDescent="0.35">
      <c r="A102" s="6" t="s">
        <v>505</v>
      </c>
      <c r="B102" s="6" t="s">
        <v>248</v>
      </c>
      <c r="C102" s="6" t="s">
        <v>608</v>
      </c>
      <c r="D102" s="6" t="s">
        <v>609</v>
      </c>
      <c r="E102" s="6" t="s">
        <v>610</v>
      </c>
      <c r="F102" s="6" t="s">
        <v>252</v>
      </c>
      <c r="G102" s="6" t="s">
        <v>611</v>
      </c>
      <c r="H102" s="7" t="s">
        <v>50</v>
      </c>
      <c r="I102" s="6" t="s">
        <v>51</v>
      </c>
    </row>
    <row r="103" spans="1:9" ht="156" x14ac:dyDescent="0.35">
      <c r="A103" s="8" t="s">
        <v>505</v>
      </c>
      <c r="B103" s="8" t="s">
        <v>260</v>
      </c>
      <c r="C103" s="8" t="s">
        <v>612</v>
      </c>
      <c r="D103" s="8" t="s">
        <v>613</v>
      </c>
      <c r="E103" s="8" t="s">
        <v>614</v>
      </c>
      <c r="F103" s="8" t="s">
        <v>252</v>
      </c>
      <c r="G103" s="8" t="s">
        <v>264</v>
      </c>
      <c r="H103" s="9" t="s">
        <v>50</v>
      </c>
      <c r="I103" s="8" t="s">
        <v>58</v>
      </c>
    </row>
    <row r="104" spans="1:9" ht="169" x14ac:dyDescent="0.35">
      <c r="A104" s="6" t="s">
        <v>505</v>
      </c>
      <c r="B104" s="6" t="s">
        <v>615</v>
      </c>
      <c r="C104" s="6" t="s">
        <v>616</v>
      </c>
      <c r="D104" s="6" t="s">
        <v>617</v>
      </c>
      <c r="E104" s="6" t="s">
        <v>618</v>
      </c>
      <c r="F104" s="6" t="s">
        <v>619</v>
      </c>
      <c r="G104" s="6" t="s">
        <v>303</v>
      </c>
      <c r="H104" s="7" t="s">
        <v>50</v>
      </c>
      <c r="I104" s="6" t="s">
        <v>58</v>
      </c>
    </row>
    <row r="105" spans="1:9" ht="156" x14ac:dyDescent="0.35">
      <c r="A105" s="8" t="s">
        <v>505</v>
      </c>
      <c r="B105" s="8" t="s">
        <v>620</v>
      </c>
      <c r="C105" s="8" t="s">
        <v>621</v>
      </c>
      <c r="D105" s="8" t="s">
        <v>622</v>
      </c>
      <c r="E105" s="8" t="s">
        <v>623</v>
      </c>
      <c r="F105" s="8" t="s">
        <v>252</v>
      </c>
      <c r="G105" s="8" t="s">
        <v>624</v>
      </c>
      <c r="H105" s="9" t="s">
        <v>50</v>
      </c>
      <c r="I105" s="8" t="s">
        <v>58</v>
      </c>
    </row>
    <row r="106" spans="1:9" ht="221" x14ac:dyDescent="0.35">
      <c r="A106" s="6" t="s">
        <v>505</v>
      </c>
      <c r="B106" s="6" t="s">
        <v>625</v>
      </c>
      <c r="C106" s="6" t="s">
        <v>626</v>
      </c>
      <c r="D106" s="6" t="s">
        <v>627</v>
      </c>
      <c r="E106" s="6" t="s">
        <v>628</v>
      </c>
      <c r="F106" s="6" t="s">
        <v>252</v>
      </c>
      <c r="G106" s="6" t="s">
        <v>629</v>
      </c>
      <c r="H106" s="7" t="s">
        <v>50</v>
      </c>
      <c r="I106" s="6" t="s">
        <v>58</v>
      </c>
    </row>
    <row r="107" spans="1:9" ht="169" x14ac:dyDescent="0.35">
      <c r="A107" s="8" t="s">
        <v>505</v>
      </c>
      <c r="B107" s="8" t="s">
        <v>630</v>
      </c>
      <c r="C107" s="8" t="s">
        <v>631</v>
      </c>
      <c r="D107" s="8" t="s">
        <v>632</v>
      </c>
      <c r="E107" s="8" t="s">
        <v>633</v>
      </c>
      <c r="F107" s="8" t="s">
        <v>252</v>
      </c>
      <c r="G107" s="8" t="s">
        <v>634</v>
      </c>
      <c r="H107" s="9" t="s">
        <v>50</v>
      </c>
      <c r="I107" s="8" t="s">
        <v>58</v>
      </c>
    </row>
    <row r="108" spans="1:9" ht="182" x14ac:dyDescent="0.35">
      <c r="A108" s="6" t="s">
        <v>505</v>
      </c>
      <c r="B108" s="6" t="s">
        <v>635</v>
      </c>
      <c r="C108" s="6" t="s">
        <v>636</v>
      </c>
      <c r="D108" s="6" t="s">
        <v>637</v>
      </c>
      <c r="E108" s="6" t="s">
        <v>638</v>
      </c>
      <c r="F108" s="6" t="s">
        <v>639</v>
      </c>
      <c r="G108" s="6" t="s">
        <v>640</v>
      </c>
      <c r="H108" s="7" t="s">
        <v>50</v>
      </c>
      <c r="I108" s="6" t="s">
        <v>58</v>
      </c>
    </row>
    <row r="109" spans="1:9" ht="234" x14ac:dyDescent="0.35">
      <c r="A109" s="8" t="s">
        <v>505</v>
      </c>
      <c r="B109" s="8" t="s">
        <v>641</v>
      </c>
      <c r="C109" s="8" t="s">
        <v>642</v>
      </c>
      <c r="D109" s="8" t="s">
        <v>643</v>
      </c>
      <c r="E109" s="8" t="s">
        <v>644</v>
      </c>
      <c r="F109" s="8" t="s">
        <v>645</v>
      </c>
      <c r="G109" s="8" t="s">
        <v>646</v>
      </c>
      <c r="H109" s="9" t="s">
        <v>50</v>
      </c>
      <c r="I109" s="8" t="s">
        <v>51</v>
      </c>
    </row>
    <row r="110" spans="1:9" ht="273" x14ac:dyDescent="0.35">
      <c r="A110" s="6" t="s">
        <v>505</v>
      </c>
      <c r="B110" s="6" t="s">
        <v>647</v>
      </c>
      <c r="C110" s="6" t="s">
        <v>648</v>
      </c>
      <c r="D110" s="6" t="s">
        <v>649</v>
      </c>
      <c r="E110" s="6" t="s">
        <v>650</v>
      </c>
      <c r="F110" s="6" t="s">
        <v>651</v>
      </c>
      <c r="G110" s="6" t="s">
        <v>652</v>
      </c>
      <c r="H110" s="10" t="s">
        <v>197</v>
      </c>
      <c r="I110" s="6" t="s">
        <v>58</v>
      </c>
    </row>
    <row r="111" spans="1:9" ht="143" x14ac:dyDescent="0.35">
      <c r="A111" s="8" t="s">
        <v>505</v>
      </c>
      <c r="B111" s="8" t="s">
        <v>653</v>
      </c>
      <c r="C111" s="8" t="s">
        <v>654</v>
      </c>
      <c r="D111" s="8" t="s">
        <v>655</v>
      </c>
      <c r="E111" s="8" t="s">
        <v>656</v>
      </c>
      <c r="F111" s="8" t="s">
        <v>657</v>
      </c>
      <c r="G111" s="8" t="s">
        <v>658</v>
      </c>
      <c r="H111" s="9" t="s">
        <v>50</v>
      </c>
      <c r="I111" s="8" t="s">
        <v>58</v>
      </c>
    </row>
    <row r="112" spans="1:9" ht="182" x14ac:dyDescent="0.35">
      <c r="A112" s="6" t="s">
        <v>505</v>
      </c>
      <c r="B112" s="6" t="s">
        <v>659</v>
      </c>
      <c r="C112" s="6" t="s">
        <v>660</v>
      </c>
      <c r="D112" s="6" t="s">
        <v>661</v>
      </c>
      <c r="E112" s="6" t="s">
        <v>662</v>
      </c>
      <c r="F112" s="6" t="s">
        <v>56</v>
      </c>
      <c r="G112" s="6" t="s">
        <v>84</v>
      </c>
      <c r="H112" s="7" t="s">
        <v>50</v>
      </c>
      <c r="I112" s="6" t="s">
        <v>58</v>
      </c>
    </row>
    <row r="113" spans="1:9" ht="169" x14ac:dyDescent="0.35">
      <c r="A113" s="8" t="s">
        <v>663</v>
      </c>
      <c r="B113" s="8" t="s">
        <v>664</v>
      </c>
      <c r="C113" s="8" t="s">
        <v>665</v>
      </c>
      <c r="D113" s="8" t="s">
        <v>666</v>
      </c>
      <c r="E113" s="8" t="s">
        <v>667</v>
      </c>
      <c r="F113" s="8" t="s">
        <v>668</v>
      </c>
      <c r="G113" s="8" t="s">
        <v>669</v>
      </c>
      <c r="H113" s="9" t="s">
        <v>50</v>
      </c>
      <c r="I113" s="8" t="s">
        <v>58</v>
      </c>
    </row>
    <row r="114" spans="1:9" ht="182" x14ac:dyDescent="0.35">
      <c r="A114" s="6" t="s">
        <v>663</v>
      </c>
      <c r="B114" s="6" t="s">
        <v>670</v>
      </c>
      <c r="C114" s="6" t="s">
        <v>671</v>
      </c>
      <c r="D114" s="6" t="s">
        <v>672</v>
      </c>
      <c r="E114" s="6" t="s">
        <v>673</v>
      </c>
      <c r="F114" s="6" t="s">
        <v>674</v>
      </c>
      <c r="G114" s="6" t="s">
        <v>675</v>
      </c>
      <c r="H114" s="7" t="s">
        <v>50</v>
      </c>
      <c r="I114" s="6" t="s">
        <v>58</v>
      </c>
    </row>
    <row r="115" spans="1:9" ht="208" x14ac:dyDescent="0.35">
      <c r="A115" s="8" t="s">
        <v>663</v>
      </c>
      <c r="B115" s="8" t="s">
        <v>676</v>
      </c>
      <c r="C115" s="8" t="s">
        <v>677</v>
      </c>
      <c r="D115" s="8" t="s">
        <v>678</v>
      </c>
      <c r="E115" s="8" t="s">
        <v>679</v>
      </c>
      <c r="F115" s="8" t="s">
        <v>680</v>
      </c>
      <c r="G115" s="8" t="s">
        <v>681</v>
      </c>
      <c r="H115" s="9" t="s">
        <v>50</v>
      </c>
      <c r="I115" s="8" t="s">
        <v>58</v>
      </c>
    </row>
    <row r="116" spans="1:9" ht="104" x14ac:dyDescent="0.35">
      <c r="A116" s="6" t="s">
        <v>663</v>
      </c>
      <c r="B116" s="6" t="s">
        <v>682</v>
      </c>
      <c r="C116" s="6" t="s">
        <v>683</v>
      </c>
      <c r="D116" s="6" t="s">
        <v>684</v>
      </c>
      <c r="E116" s="6" t="s">
        <v>685</v>
      </c>
      <c r="F116" s="6" t="s">
        <v>686</v>
      </c>
      <c r="G116" s="6" t="s">
        <v>687</v>
      </c>
      <c r="H116" s="7" t="s">
        <v>50</v>
      </c>
      <c r="I116" s="6" t="s">
        <v>58</v>
      </c>
    </row>
    <row r="117" spans="1:9" ht="169" x14ac:dyDescent="0.35">
      <c r="A117" s="8" t="s">
        <v>663</v>
      </c>
      <c r="B117" s="8" t="s">
        <v>688</v>
      </c>
      <c r="C117" s="8" t="s">
        <v>689</v>
      </c>
      <c r="D117" s="8" t="s">
        <v>690</v>
      </c>
      <c r="E117" s="8" t="s">
        <v>691</v>
      </c>
      <c r="F117" s="8" t="s">
        <v>692</v>
      </c>
      <c r="G117" s="8" t="s">
        <v>693</v>
      </c>
      <c r="H117" s="9" t="s">
        <v>50</v>
      </c>
      <c r="I117" s="8" t="s">
        <v>58</v>
      </c>
    </row>
    <row r="118" spans="1:9" ht="156" x14ac:dyDescent="0.35">
      <c r="A118" s="6" t="s">
        <v>663</v>
      </c>
      <c r="B118" s="6" t="s">
        <v>694</v>
      </c>
      <c r="C118" s="6" t="s">
        <v>695</v>
      </c>
      <c r="D118" s="6" t="s">
        <v>696</v>
      </c>
      <c r="E118" s="6" t="s">
        <v>697</v>
      </c>
      <c r="F118" s="6" t="s">
        <v>698</v>
      </c>
      <c r="G118" s="6" t="s">
        <v>699</v>
      </c>
      <c r="H118" s="7" t="s">
        <v>50</v>
      </c>
      <c r="I118" s="6" t="s">
        <v>58</v>
      </c>
    </row>
    <row r="119" spans="1:9" ht="182" x14ac:dyDescent="0.35">
      <c r="A119" s="8" t="s">
        <v>663</v>
      </c>
      <c r="B119" s="8" t="s">
        <v>700</v>
      </c>
      <c r="C119" s="8" t="s">
        <v>701</v>
      </c>
      <c r="D119" s="8" t="s">
        <v>702</v>
      </c>
      <c r="E119" s="8" t="s">
        <v>703</v>
      </c>
      <c r="F119" s="8" t="s">
        <v>704</v>
      </c>
      <c r="G119" s="8" t="s">
        <v>705</v>
      </c>
      <c r="H119" s="9" t="s">
        <v>50</v>
      </c>
      <c r="I119" s="8" t="s">
        <v>58</v>
      </c>
    </row>
    <row r="120" spans="1:9" ht="156" x14ac:dyDescent="0.35">
      <c r="A120" s="6" t="s">
        <v>663</v>
      </c>
      <c r="B120" s="6" t="s">
        <v>706</v>
      </c>
      <c r="C120" s="6" t="s">
        <v>707</v>
      </c>
      <c r="D120" s="6" t="s">
        <v>708</v>
      </c>
      <c r="E120" s="6" t="s">
        <v>709</v>
      </c>
      <c r="F120" s="6" t="s">
        <v>710</v>
      </c>
      <c r="G120" s="6" t="s">
        <v>711</v>
      </c>
      <c r="H120" s="7" t="s">
        <v>50</v>
      </c>
      <c r="I120" s="6" t="s">
        <v>58</v>
      </c>
    </row>
    <row r="121" spans="1:9" ht="143" x14ac:dyDescent="0.35">
      <c r="A121" s="8" t="s">
        <v>663</v>
      </c>
      <c r="B121" s="8" t="s">
        <v>712</v>
      </c>
      <c r="C121" s="8" t="s">
        <v>713</v>
      </c>
      <c r="D121" s="8" t="s">
        <v>714</v>
      </c>
      <c r="E121" s="8" t="s">
        <v>715</v>
      </c>
      <c r="F121" s="8" t="s">
        <v>716</v>
      </c>
      <c r="G121" s="8" t="s">
        <v>717</v>
      </c>
      <c r="H121" s="12" t="s">
        <v>349</v>
      </c>
      <c r="I121" s="8" t="s">
        <v>58</v>
      </c>
    </row>
    <row r="122" spans="1:9" ht="273" x14ac:dyDescent="0.35">
      <c r="A122" s="6" t="s">
        <v>663</v>
      </c>
      <c r="B122" s="6" t="s">
        <v>718</v>
      </c>
      <c r="C122" s="6" t="s">
        <v>719</v>
      </c>
      <c r="D122" s="6" t="s">
        <v>720</v>
      </c>
      <c r="E122" s="6" t="s">
        <v>721</v>
      </c>
      <c r="F122" s="6" t="s">
        <v>722</v>
      </c>
      <c r="G122" s="6" t="s">
        <v>723</v>
      </c>
      <c r="H122" s="7" t="s">
        <v>50</v>
      </c>
      <c r="I122" s="6" t="s">
        <v>58</v>
      </c>
    </row>
    <row r="123" spans="1:9" ht="221" x14ac:dyDescent="0.35">
      <c r="A123" s="8" t="s">
        <v>663</v>
      </c>
      <c r="B123" s="8" t="s">
        <v>724</v>
      </c>
      <c r="C123" s="8" t="s">
        <v>725</v>
      </c>
      <c r="D123" s="8" t="s">
        <v>726</v>
      </c>
      <c r="E123" s="8" t="s">
        <v>727</v>
      </c>
      <c r="F123" s="8" t="s">
        <v>56</v>
      </c>
      <c r="G123" s="8" t="s">
        <v>728</v>
      </c>
      <c r="H123" s="9" t="s">
        <v>50</v>
      </c>
      <c r="I123" s="8" t="s">
        <v>51</v>
      </c>
    </row>
    <row r="124" spans="1:9" ht="247" x14ac:dyDescent="0.35">
      <c r="A124" s="6" t="s">
        <v>663</v>
      </c>
      <c r="B124" s="6" t="s">
        <v>729</v>
      </c>
      <c r="C124" s="6" t="s">
        <v>730</v>
      </c>
      <c r="D124" s="6" t="s">
        <v>731</v>
      </c>
      <c r="E124" s="6" t="s">
        <v>732</v>
      </c>
      <c r="F124" s="6" t="s">
        <v>733</v>
      </c>
      <c r="G124" s="6" t="s">
        <v>734</v>
      </c>
      <c r="H124" s="7" t="s">
        <v>50</v>
      </c>
      <c r="I124" s="6" t="s">
        <v>51</v>
      </c>
    </row>
    <row r="125" spans="1:9" ht="195" x14ac:dyDescent="0.35">
      <c r="A125" s="8" t="s">
        <v>663</v>
      </c>
      <c r="B125" s="8" t="s">
        <v>735</v>
      </c>
      <c r="C125" s="8" t="s">
        <v>736</v>
      </c>
      <c r="D125" s="8" t="s">
        <v>737</v>
      </c>
      <c r="E125" s="8" t="s">
        <v>738</v>
      </c>
      <c r="F125" s="8" t="s">
        <v>739</v>
      </c>
      <c r="G125" s="8" t="s">
        <v>740</v>
      </c>
      <c r="H125" s="9" t="s">
        <v>50</v>
      </c>
      <c r="I125" s="8" t="s">
        <v>58</v>
      </c>
    </row>
    <row r="126" spans="1:9" ht="208" x14ac:dyDescent="0.35">
      <c r="A126" s="6" t="s">
        <v>663</v>
      </c>
      <c r="B126" s="6" t="s">
        <v>741</v>
      </c>
      <c r="C126" s="6" t="s">
        <v>742</v>
      </c>
      <c r="D126" s="6" t="s">
        <v>743</v>
      </c>
      <c r="E126" s="6" t="s">
        <v>744</v>
      </c>
      <c r="F126" s="6" t="s">
        <v>56</v>
      </c>
      <c r="G126" s="6" t="s">
        <v>745</v>
      </c>
      <c r="H126" s="7" t="s">
        <v>50</v>
      </c>
      <c r="I126" s="6" t="s">
        <v>58</v>
      </c>
    </row>
    <row r="127" spans="1:9" ht="299" x14ac:dyDescent="0.35">
      <c r="A127" s="8" t="s">
        <v>663</v>
      </c>
      <c r="B127" s="8" t="s">
        <v>746</v>
      </c>
      <c r="C127" s="8" t="s">
        <v>747</v>
      </c>
      <c r="D127" s="8" t="s">
        <v>748</v>
      </c>
      <c r="E127" s="8" t="s">
        <v>749</v>
      </c>
      <c r="F127" s="8" t="s">
        <v>739</v>
      </c>
      <c r="G127" s="8" t="s">
        <v>521</v>
      </c>
      <c r="H127" s="9" t="s">
        <v>50</v>
      </c>
      <c r="I127" s="8" t="s">
        <v>51</v>
      </c>
    </row>
    <row r="128" spans="1:9" ht="169" x14ac:dyDescent="0.35">
      <c r="A128" s="6" t="s">
        <v>663</v>
      </c>
      <c r="B128" s="6" t="s">
        <v>750</v>
      </c>
      <c r="C128" s="6" t="s">
        <v>751</v>
      </c>
      <c r="D128" s="6" t="s">
        <v>752</v>
      </c>
      <c r="E128" s="6" t="s">
        <v>753</v>
      </c>
      <c r="F128" s="6" t="s">
        <v>754</v>
      </c>
      <c r="G128" s="6" t="s">
        <v>755</v>
      </c>
      <c r="H128" s="7" t="s">
        <v>50</v>
      </c>
      <c r="I128" s="6" t="s">
        <v>58</v>
      </c>
    </row>
    <row r="129" spans="1:9" ht="377" x14ac:dyDescent="0.35">
      <c r="A129" s="8" t="s">
        <v>663</v>
      </c>
      <c r="B129" s="8" t="s">
        <v>756</v>
      </c>
      <c r="C129" s="8" t="s">
        <v>757</v>
      </c>
      <c r="D129" s="8" t="s">
        <v>758</v>
      </c>
      <c r="E129" s="8" t="s">
        <v>759</v>
      </c>
      <c r="F129" s="8" t="s">
        <v>760</v>
      </c>
      <c r="G129" s="8" t="s">
        <v>761</v>
      </c>
      <c r="H129" s="9" t="s">
        <v>50</v>
      </c>
      <c r="I129" s="8" t="s">
        <v>51</v>
      </c>
    </row>
    <row r="130" spans="1:9" ht="234" x14ac:dyDescent="0.35">
      <c r="A130" s="6" t="s">
        <v>663</v>
      </c>
      <c r="B130" s="6" t="s">
        <v>762</v>
      </c>
      <c r="C130" s="6" t="s">
        <v>763</v>
      </c>
      <c r="D130" s="6" t="s">
        <v>764</v>
      </c>
      <c r="E130" s="6" t="s">
        <v>765</v>
      </c>
      <c r="F130" s="6" t="s">
        <v>760</v>
      </c>
      <c r="G130" s="6" t="s">
        <v>761</v>
      </c>
      <c r="H130" s="7" t="s">
        <v>50</v>
      </c>
      <c r="I130" s="6" t="s">
        <v>51</v>
      </c>
    </row>
    <row r="131" spans="1:9" ht="195" x14ac:dyDescent="0.35">
      <c r="A131" s="8" t="s">
        <v>663</v>
      </c>
      <c r="B131" s="8" t="s">
        <v>766</v>
      </c>
      <c r="C131" s="8" t="s">
        <v>767</v>
      </c>
      <c r="D131" s="8" t="s">
        <v>768</v>
      </c>
      <c r="E131" s="8" t="s">
        <v>769</v>
      </c>
      <c r="F131" s="8" t="s">
        <v>739</v>
      </c>
      <c r="G131" s="8" t="s">
        <v>770</v>
      </c>
      <c r="H131" s="9" t="s">
        <v>50</v>
      </c>
      <c r="I131" s="8" t="s">
        <v>58</v>
      </c>
    </row>
    <row r="132" spans="1:9" ht="195" x14ac:dyDescent="0.35">
      <c r="A132" s="6" t="s">
        <v>663</v>
      </c>
      <c r="B132" s="6" t="s">
        <v>771</v>
      </c>
      <c r="C132" s="6" t="s">
        <v>772</v>
      </c>
      <c r="D132" s="6" t="s">
        <v>773</v>
      </c>
      <c r="E132" s="6" t="s">
        <v>774</v>
      </c>
      <c r="F132" s="6" t="s">
        <v>487</v>
      </c>
      <c r="G132" s="6" t="s">
        <v>775</v>
      </c>
      <c r="H132" s="7" t="s">
        <v>50</v>
      </c>
      <c r="I132" s="6" t="s">
        <v>58</v>
      </c>
    </row>
    <row r="133" spans="1:9" ht="208" x14ac:dyDescent="0.35">
      <c r="A133" s="8" t="s">
        <v>663</v>
      </c>
      <c r="B133" s="8" t="s">
        <v>776</v>
      </c>
      <c r="C133" s="8" t="s">
        <v>777</v>
      </c>
      <c r="D133" s="8" t="s">
        <v>778</v>
      </c>
      <c r="E133" s="8" t="s">
        <v>779</v>
      </c>
      <c r="F133" s="8" t="s">
        <v>487</v>
      </c>
      <c r="G133" s="8" t="s">
        <v>504</v>
      </c>
      <c r="H133" s="11" t="s">
        <v>197</v>
      </c>
      <c r="I133" s="8" t="s">
        <v>58</v>
      </c>
    </row>
    <row r="134" spans="1:9" ht="208" x14ac:dyDescent="0.35">
      <c r="A134" s="6" t="s">
        <v>663</v>
      </c>
      <c r="B134" s="6" t="s">
        <v>780</v>
      </c>
      <c r="C134" s="6" t="s">
        <v>781</v>
      </c>
      <c r="D134" s="6" t="s">
        <v>782</v>
      </c>
      <c r="E134" s="6" t="s">
        <v>783</v>
      </c>
      <c r="F134" s="6" t="s">
        <v>784</v>
      </c>
      <c r="G134" s="6" t="s">
        <v>785</v>
      </c>
      <c r="H134" s="7" t="s">
        <v>50</v>
      </c>
      <c r="I134" s="6" t="s">
        <v>58</v>
      </c>
    </row>
    <row r="135" spans="1:9" ht="260" x14ac:dyDescent="0.35">
      <c r="A135" s="8" t="s">
        <v>663</v>
      </c>
      <c r="B135" s="8" t="s">
        <v>786</v>
      </c>
      <c r="C135" s="8" t="s">
        <v>787</v>
      </c>
      <c r="D135" s="8" t="s">
        <v>788</v>
      </c>
      <c r="E135" s="8" t="s">
        <v>789</v>
      </c>
      <c r="F135" s="8" t="s">
        <v>790</v>
      </c>
      <c r="G135" s="8" t="s">
        <v>791</v>
      </c>
      <c r="H135" s="9" t="s">
        <v>50</v>
      </c>
      <c r="I135" s="8" t="s">
        <v>51</v>
      </c>
    </row>
    <row r="136" spans="1:9" ht="195" x14ac:dyDescent="0.35">
      <c r="A136" s="6" t="s">
        <v>663</v>
      </c>
      <c r="B136" s="6" t="s">
        <v>792</v>
      </c>
      <c r="C136" s="6" t="s">
        <v>793</v>
      </c>
      <c r="D136" s="6" t="s">
        <v>794</v>
      </c>
      <c r="E136" s="6" t="s">
        <v>795</v>
      </c>
      <c r="F136" s="6" t="s">
        <v>739</v>
      </c>
      <c r="G136" s="6" t="s">
        <v>796</v>
      </c>
      <c r="H136" s="10" t="s">
        <v>197</v>
      </c>
      <c r="I136" s="6" t="s">
        <v>58</v>
      </c>
    </row>
    <row r="137" spans="1:9" ht="208" x14ac:dyDescent="0.35">
      <c r="A137" s="8" t="s">
        <v>663</v>
      </c>
      <c r="B137" s="8" t="s">
        <v>797</v>
      </c>
      <c r="C137" s="8" t="s">
        <v>798</v>
      </c>
      <c r="D137" s="8" t="s">
        <v>799</v>
      </c>
      <c r="E137" s="8" t="s">
        <v>800</v>
      </c>
      <c r="F137" s="8" t="s">
        <v>252</v>
      </c>
      <c r="G137" s="8" t="s">
        <v>801</v>
      </c>
      <c r="H137" s="9" t="s">
        <v>50</v>
      </c>
      <c r="I137" s="8" t="s">
        <v>58</v>
      </c>
    </row>
    <row r="138" spans="1:9" ht="208" x14ac:dyDescent="0.35">
      <c r="A138" s="6" t="s">
        <v>663</v>
      </c>
      <c r="B138" s="6" t="s">
        <v>802</v>
      </c>
      <c r="C138" s="6" t="s">
        <v>803</v>
      </c>
      <c r="D138" s="6" t="s">
        <v>804</v>
      </c>
      <c r="E138" s="6" t="s">
        <v>805</v>
      </c>
      <c r="F138" s="6" t="s">
        <v>806</v>
      </c>
      <c r="G138" s="6" t="s">
        <v>807</v>
      </c>
      <c r="H138" s="7" t="s">
        <v>50</v>
      </c>
      <c r="I138" s="6" t="s">
        <v>58</v>
      </c>
    </row>
    <row r="139" spans="1:9" ht="260" x14ac:dyDescent="0.35">
      <c r="A139" s="8" t="s">
        <v>663</v>
      </c>
      <c r="B139" s="8" t="s">
        <v>808</v>
      </c>
      <c r="C139" s="8" t="s">
        <v>809</v>
      </c>
      <c r="D139" s="8" t="s">
        <v>810</v>
      </c>
      <c r="E139" s="8" t="s">
        <v>811</v>
      </c>
      <c r="F139" s="8" t="s">
        <v>252</v>
      </c>
      <c r="G139" s="8" t="s">
        <v>812</v>
      </c>
      <c r="H139" s="11" t="s">
        <v>197</v>
      </c>
      <c r="I139" s="8" t="s">
        <v>58</v>
      </c>
    </row>
    <row r="140" spans="1:9" ht="260" x14ac:dyDescent="0.35">
      <c r="A140" s="6" t="s">
        <v>663</v>
      </c>
      <c r="B140" s="6" t="s">
        <v>813</v>
      </c>
      <c r="C140" s="6" t="s">
        <v>814</v>
      </c>
      <c r="D140" s="6" t="s">
        <v>815</v>
      </c>
      <c r="E140" s="6" t="s">
        <v>816</v>
      </c>
      <c r="F140" s="6" t="s">
        <v>817</v>
      </c>
      <c r="G140" s="6" t="s">
        <v>818</v>
      </c>
      <c r="H140" s="10" t="s">
        <v>197</v>
      </c>
      <c r="I140" s="6" t="s">
        <v>58</v>
      </c>
    </row>
    <row r="141" spans="1:9" ht="403" x14ac:dyDescent="0.35">
      <c r="A141" s="8" t="s">
        <v>663</v>
      </c>
      <c r="B141" s="8" t="s">
        <v>819</v>
      </c>
      <c r="C141" s="8" t="s">
        <v>820</v>
      </c>
      <c r="D141" s="8" t="s">
        <v>821</v>
      </c>
      <c r="E141" s="8" t="s">
        <v>822</v>
      </c>
      <c r="F141" s="8" t="s">
        <v>823</v>
      </c>
      <c r="G141" s="8" t="s">
        <v>824</v>
      </c>
      <c r="H141" s="9" t="s">
        <v>50</v>
      </c>
      <c r="I141" s="8" t="s">
        <v>51</v>
      </c>
    </row>
    <row r="142" spans="1:9" ht="221" x14ac:dyDescent="0.35">
      <c r="A142" s="6" t="s">
        <v>663</v>
      </c>
      <c r="B142" s="6" t="s">
        <v>825</v>
      </c>
      <c r="C142" s="6" t="s">
        <v>826</v>
      </c>
      <c r="D142" s="6" t="s">
        <v>827</v>
      </c>
      <c r="E142" s="6" t="s">
        <v>828</v>
      </c>
      <c r="F142" s="6" t="s">
        <v>829</v>
      </c>
      <c r="G142" s="6" t="s">
        <v>830</v>
      </c>
      <c r="H142" s="7" t="s">
        <v>50</v>
      </c>
      <c r="I142" s="6" t="s">
        <v>58</v>
      </c>
    </row>
    <row r="143" spans="1:9" ht="182" x14ac:dyDescent="0.35">
      <c r="A143" s="8" t="s">
        <v>663</v>
      </c>
      <c r="B143" s="8" t="s">
        <v>831</v>
      </c>
      <c r="C143" s="8" t="s">
        <v>832</v>
      </c>
      <c r="D143" s="8" t="s">
        <v>833</v>
      </c>
      <c r="E143" s="8" t="s">
        <v>834</v>
      </c>
      <c r="F143" s="8" t="s">
        <v>183</v>
      </c>
      <c r="G143" s="8" t="s">
        <v>184</v>
      </c>
      <c r="H143" s="9" t="s">
        <v>50</v>
      </c>
      <c r="I143" s="8" t="s">
        <v>58</v>
      </c>
    </row>
    <row r="144" spans="1:9" ht="208" x14ac:dyDescent="0.35">
      <c r="A144" s="6" t="s">
        <v>663</v>
      </c>
      <c r="B144" s="6" t="s">
        <v>835</v>
      </c>
      <c r="C144" s="6" t="s">
        <v>836</v>
      </c>
      <c r="D144" s="6" t="s">
        <v>837</v>
      </c>
      <c r="E144" s="6" t="s">
        <v>838</v>
      </c>
      <c r="F144" s="6" t="s">
        <v>839</v>
      </c>
      <c r="G144" s="6" t="s">
        <v>840</v>
      </c>
      <c r="H144" s="10" t="s">
        <v>197</v>
      </c>
      <c r="I144" s="6" t="s">
        <v>58</v>
      </c>
    </row>
    <row r="145" spans="1:9" ht="221" x14ac:dyDescent="0.35">
      <c r="A145" s="8" t="s">
        <v>663</v>
      </c>
      <c r="B145" s="8" t="s">
        <v>841</v>
      </c>
      <c r="C145" s="8" t="s">
        <v>842</v>
      </c>
      <c r="D145" s="8" t="s">
        <v>843</v>
      </c>
      <c r="E145" s="8" t="s">
        <v>844</v>
      </c>
      <c r="F145" s="8" t="s">
        <v>423</v>
      </c>
      <c r="G145" s="8" t="s">
        <v>424</v>
      </c>
      <c r="H145" s="11" t="s">
        <v>197</v>
      </c>
      <c r="I145" s="8" t="s">
        <v>58</v>
      </c>
    </row>
    <row r="146" spans="1:9" ht="208" x14ac:dyDescent="0.35">
      <c r="A146" s="6" t="s">
        <v>663</v>
      </c>
      <c r="B146" s="6" t="s">
        <v>845</v>
      </c>
      <c r="C146" s="6" t="s">
        <v>846</v>
      </c>
      <c r="D146" s="6" t="s">
        <v>847</v>
      </c>
      <c r="E146" s="6" t="s">
        <v>848</v>
      </c>
      <c r="F146" s="6" t="s">
        <v>739</v>
      </c>
      <c r="G146" s="6" t="s">
        <v>849</v>
      </c>
      <c r="H146" s="10" t="s">
        <v>197</v>
      </c>
      <c r="I146" s="6" t="s">
        <v>58</v>
      </c>
    </row>
    <row r="147" spans="1:9" ht="286" x14ac:dyDescent="0.35">
      <c r="A147" s="8" t="s">
        <v>663</v>
      </c>
      <c r="B147" s="8" t="s">
        <v>850</v>
      </c>
      <c r="C147" s="8" t="s">
        <v>851</v>
      </c>
      <c r="D147" s="8" t="s">
        <v>852</v>
      </c>
      <c r="E147" s="8" t="s">
        <v>853</v>
      </c>
      <c r="F147" s="8" t="s">
        <v>854</v>
      </c>
      <c r="G147" s="8" t="s">
        <v>855</v>
      </c>
      <c r="H147" s="9" t="s">
        <v>50</v>
      </c>
      <c r="I147" s="8" t="s">
        <v>58</v>
      </c>
    </row>
    <row r="149" spans="1:9" x14ac:dyDescent="0.35">
      <c r="A149" s="13" t="s">
        <v>856</v>
      </c>
    </row>
  </sheetData>
  <autoFilter ref="A1:I147" xr:uid="{00000000-0009-0000-0000-000001000000}"/>
  <pageMargins left="0.75" right="0.75" top="1" bottom="1" header="0.5" footer="0.5"/>
  <headerFooter>
    <oddFooter>&amp;C&amp;8 &amp;K777777© 2026 Certified SysAdmin LLC d/b/a RothIRAHub  ·  rothirahub.com/roth-ira-illinois  ·  facts verified 2026-07-28</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22"/>
  <sheetViews>
    <sheetView showGridLines="0" workbookViewId="0"/>
  </sheetViews>
  <sheetFormatPr defaultRowHeight="14.5" x14ac:dyDescent="0.35"/>
  <cols>
    <col min="1" max="1" width="3" customWidth="1"/>
    <col min="2" max="2" width="46" customWidth="1"/>
    <col min="3" max="3" width="20" customWidth="1"/>
    <col min="4" max="4" width="64" customWidth="1"/>
  </cols>
  <sheetData>
    <row r="2" spans="1:5" ht="22" x14ac:dyDescent="0.5">
      <c r="B2" s="1" t="s">
        <v>857</v>
      </c>
    </row>
    <row r="3" spans="1:5" x14ac:dyDescent="0.35">
      <c r="B3" s="2" t="s">
        <v>858</v>
      </c>
    </row>
    <row r="5" spans="1:5" ht="15.5" x14ac:dyDescent="0.35">
      <c r="A5" s="14" t="s">
        <v>859</v>
      </c>
      <c r="B5" s="15"/>
      <c r="C5" s="15"/>
      <c r="D5" s="15"/>
      <c r="E5" s="15"/>
    </row>
    <row r="6" spans="1:5" x14ac:dyDescent="0.35">
      <c r="B6" s="16" t="s">
        <v>860</v>
      </c>
      <c r="C6" s="17">
        <v>7500</v>
      </c>
      <c r="D6" s="18" t="s">
        <v>861</v>
      </c>
    </row>
    <row r="7" spans="1:5" ht="30" customHeight="1" x14ac:dyDescent="0.35">
      <c r="B7" s="16" t="s">
        <v>862</v>
      </c>
      <c r="C7" s="19" t="s">
        <v>863</v>
      </c>
      <c r="D7" s="18" t="s">
        <v>864</v>
      </c>
    </row>
    <row r="8" spans="1:5" x14ac:dyDescent="0.35">
      <c r="B8" s="16" t="s">
        <v>865</v>
      </c>
      <c r="C8" s="20">
        <v>4.9500000000000002E-2</v>
      </c>
      <c r="D8" s="18" t="s">
        <v>866</v>
      </c>
    </row>
    <row r="10" spans="1:5" ht="15.5" x14ac:dyDescent="0.35">
      <c r="A10" s="14" t="s">
        <v>867</v>
      </c>
      <c r="B10" s="15"/>
      <c r="C10" s="15"/>
      <c r="D10" s="15"/>
      <c r="E10" s="15"/>
    </row>
    <row r="11" spans="1:5" ht="30" customHeight="1" x14ac:dyDescent="0.35">
      <c r="B11" s="16" t="s">
        <v>868</v>
      </c>
      <c r="C11" s="21">
        <f>IF(C7="Yes",0,C6*C8)</f>
        <v>0</v>
      </c>
      <c r="D11" s="18" t="s">
        <v>869</v>
      </c>
    </row>
    <row r="12" spans="1:5" x14ac:dyDescent="0.35">
      <c r="B12" s="16" t="s">
        <v>870</v>
      </c>
      <c r="C12" s="21">
        <v>0</v>
      </c>
      <c r="D12" s="18" t="s">
        <v>871</v>
      </c>
    </row>
    <row r="13" spans="1:5" ht="30" customHeight="1" x14ac:dyDescent="0.35">
      <c r="B13" s="16" t="s">
        <v>872</v>
      </c>
      <c r="C13" s="21">
        <f>C6*C8</f>
        <v>371.25</v>
      </c>
      <c r="D13" s="18" t="s">
        <v>873</v>
      </c>
    </row>
    <row r="14" spans="1:5" ht="30" customHeight="1" x14ac:dyDescent="0.35">
      <c r="B14" s="16" t="s">
        <v>874</v>
      </c>
      <c r="C14" s="21">
        <v>0</v>
      </c>
      <c r="D14" s="18" t="s">
        <v>875</v>
      </c>
    </row>
    <row r="15" spans="1:5" ht="30" customHeight="1" x14ac:dyDescent="0.45">
      <c r="B15" s="16" t="s">
        <v>876</v>
      </c>
      <c r="C15" s="22">
        <f>(C13+C14)-(C11+C12)</f>
        <v>371.25</v>
      </c>
      <c r="D15" s="18" t="s">
        <v>877</v>
      </c>
    </row>
    <row r="17" spans="1:4" ht="30" customHeight="1" x14ac:dyDescent="0.35">
      <c r="B17" s="31" t="s">
        <v>878</v>
      </c>
      <c r="C17" s="32"/>
      <c r="D17" s="32"/>
    </row>
    <row r="18" spans="1:4" ht="30" customHeight="1" x14ac:dyDescent="0.35">
      <c r="B18" s="31" t="s">
        <v>879</v>
      </c>
      <c r="C18" s="32"/>
      <c r="D18" s="32"/>
    </row>
    <row r="19" spans="1:4" ht="30" customHeight="1" x14ac:dyDescent="0.35">
      <c r="B19" s="31" t="s">
        <v>880</v>
      </c>
      <c r="C19" s="32"/>
      <c r="D19" s="32"/>
    </row>
    <row r="20" spans="1:4" ht="30" customHeight="1" x14ac:dyDescent="0.35">
      <c r="B20" s="31" t="s">
        <v>881</v>
      </c>
      <c r="C20" s="32"/>
      <c r="D20" s="32"/>
    </row>
    <row r="22" spans="1:4" x14ac:dyDescent="0.35">
      <c r="A22" s="13" t="s">
        <v>856</v>
      </c>
    </row>
  </sheetData>
  <mergeCells count="4">
    <mergeCell ref="B17:D17"/>
    <mergeCell ref="B18:D18"/>
    <mergeCell ref="B19:D19"/>
    <mergeCell ref="B20:D20"/>
  </mergeCells>
  <dataValidations count="1">
    <dataValidation type="list" sqref="C7" xr:uid="{00000000-0002-0000-0200-000000000000}">
      <formula1>"Yes,No"</formula1>
    </dataValidation>
  </dataValidations>
  <pageMargins left="0.75" right="0.75" top="1" bottom="1" header="0.5" footer="0.5"/>
  <headerFooter>
    <oddFooter>&amp;C&amp;8 &amp;K777777© 2026 Certified SysAdmin LLC d/b/a RothIRAHub  ·  rothirahub.com/roth-ira-illinois  ·  facts verified 2026-07-28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31"/>
  <sheetViews>
    <sheetView showGridLines="0" workbookViewId="0"/>
  </sheetViews>
  <sheetFormatPr defaultRowHeight="14.5" x14ac:dyDescent="0.35"/>
  <cols>
    <col min="1" max="1" width="3" customWidth="1"/>
    <col min="2" max="2" width="46" customWidth="1"/>
    <col min="3" max="3" width="20" customWidth="1"/>
    <col min="4" max="4" width="64" customWidth="1"/>
  </cols>
  <sheetData>
    <row r="2" spans="1:5" ht="22" x14ac:dyDescent="0.5">
      <c r="B2" s="1" t="s">
        <v>882</v>
      </c>
    </row>
    <row r="3" spans="1:5" x14ac:dyDescent="0.35">
      <c r="B3" s="2" t="s">
        <v>883</v>
      </c>
    </row>
    <row r="5" spans="1:5" ht="15.5" x14ac:dyDescent="0.35">
      <c r="A5" s="14" t="s">
        <v>859</v>
      </c>
      <c r="B5" s="15"/>
      <c r="C5" s="15"/>
      <c r="D5" s="15"/>
      <c r="E5" s="15"/>
    </row>
    <row r="6" spans="1:5" x14ac:dyDescent="0.35">
      <c r="B6" s="16" t="s">
        <v>884</v>
      </c>
      <c r="C6" s="17">
        <v>210000</v>
      </c>
      <c r="D6" s="18" t="s">
        <v>885</v>
      </c>
    </row>
    <row r="7" spans="1:5" ht="30" customHeight="1" x14ac:dyDescent="0.35">
      <c r="B7" s="16" t="s">
        <v>886</v>
      </c>
      <c r="C7" s="17">
        <v>100000</v>
      </c>
      <c r="D7" s="18" t="s">
        <v>887</v>
      </c>
    </row>
    <row r="8" spans="1:5" x14ac:dyDescent="0.35">
      <c r="B8" s="16" t="s">
        <v>888</v>
      </c>
      <c r="C8" s="19" t="s">
        <v>889</v>
      </c>
      <c r="D8" s="18" t="s">
        <v>890</v>
      </c>
    </row>
    <row r="9" spans="1:5" x14ac:dyDescent="0.35">
      <c r="B9" s="16" t="s">
        <v>891</v>
      </c>
      <c r="C9" s="23">
        <v>2</v>
      </c>
      <c r="D9" s="18" t="s">
        <v>892</v>
      </c>
    </row>
    <row r="10" spans="1:5" x14ac:dyDescent="0.35">
      <c r="B10" s="16" t="s">
        <v>893</v>
      </c>
      <c r="C10" s="23">
        <v>2</v>
      </c>
      <c r="D10" s="18" t="s">
        <v>894</v>
      </c>
    </row>
    <row r="11" spans="1:5" x14ac:dyDescent="0.35">
      <c r="B11" s="16" t="s">
        <v>895</v>
      </c>
      <c r="C11" s="17">
        <v>9000</v>
      </c>
      <c r="D11" s="18" t="s">
        <v>896</v>
      </c>
    </row>
    <row r="12" spans="1:5" x14ac:dyDescent="0.35">
      <c r="B12" s="16" t="s">
        <v>897</v>
      </c>
      <c r="C12" s="17">
        <v>0</v>
      </c>
      <c r="D12" s="18" t="s">
        <v>898</v>
      </c>
    </row>
    <row r="14" spans="1:5" ht="15.5" x14ac:dyDescent="0.35">
      <c r="A14" s="14" t="s">
        <v>899</v>
      </c>
      <c r="B14" s="15"/>
      <c r="C14" s="15"/>
      <c r="D14" s="15"/>
      <c r="E14" s="15"/>
    </row>
    <row r="15" spans="1:5" ht="30" customHeight="1" x14ac:dyDescent="0.35">
      <c r="B15" s="16" t="s">
        <v>900</v>
      </c>
      <c r="C15" s="21">
        <f>IF(C8="Married filing jointly",500000,250000)</f>
        <v>250000</v>
      </c>
      <c r="D15" s="18" t="s">
        <v>901</v>
      </c>
    </row>
    <row r="16" spans="1:5" x14ac:dyDescent="0.35">
      <c r="B16" s="16" t="s">
        <v>902</v>
      </c>
      <c r="C16" s="21">
        <f>C6+C7</f>
        <v>310000</v>
      </c>
      <c r="D16" s="18" t="s">
        <v>903</v>
      </c>
    </row>
    <row r="17" spans="1:5" x14ac:dyDescent="0.35">
      <c r="B17" s="16" t="s">
        <v>904</v>
      </c>
      <c r="C17" s="24" t="str">
        <f>IF(C16&gt;C15,"YES","No")</f>
        <v>YES</v>
      </c>
      <c r="D17" s="18" t="s">
        <v>905</v>
      </c>
    </row>
    <row r="19" spans="1:5" ht="15.5" x14ac:dyDescent="0.35">
      <c r="A19" s="14" t="s">
        <v>906</v>
      </c>
      <c r="B19" s="15"/>
      <c r="C19" s="15"/>
      <c r="D19" s="15"/>
      <c r="E19" s="15"/>
    </row>
    <row r="20" spans="1:5" x14ac:dyDescent="0.35">
      <c r="B20" s="16" t="s">
        <v>907</v>
      </c>
      <c r="C20" s="21">
        <f>IF(C16&gt;C15,(C9*2925)+(C10*1000),0)</f>
        <v>7850</v>
      </c>
      <c r="D20" s="18" t="s">
        <v>908</v>
      </c>
    </row>
    <row r="21" spans="1:5" x14ac:dyDescent="0.35">
      <c r="B21" s="16" t="s">
        <v>909</v>
      </c>
      <c r="C21" s="25">
        <f>C20*0.0495</f>
        <v>388.57500000000005</v>
      </c>
      <c r="D21" s="18" t="s">
        <v>910</v>
      </c>
    </row>
    <row r="22" spans="1:5" x14ac:dyDescent="0.35">
      <c r="B22" s="16" t="s">
        <v>911</v>
      </c>
      <c r="C22" s="25">
        <f>IF(C16&gt;C15,C11*0.05,0)</f>
        <v>450</v>
      </c>
      <c r="D22" s="18" t="s">
        <v>912</v>
      </c>
    </row>
    <row r="23" spans="1:5" x14ac:dyDescent="0.35">
      <c r="B23" s="16" t="s">
        <v>913</v>
      </c>
      <c r="C23" s="25">
        <f>IF(C16&gt;C15,MIN(C12,750),0)</f>
        <v>0</v>
      </c>
      <c r="D23" s="18" t="s">
        <v>914</v>
      </c>
    </row>
    <row r="24" spans="1:5" ht="30" customHeight="1" x14ac:dyDescent="0.45">
      <c r="B24" s="16" t="s">
        <v>915</v>
      </c>
      <c r="C24" s="22">
        <f>C21+C22+C23</f>
        <v>838.57500000000005</v>
      </c>
      <c r="D24" s="18" t="s">
        <v>916</v>
      </c>
    </row>
    <row r="26" spans="1:5" ht="43" customHeight="1" x14ac:dyDescent="0.35">
      <c r="B26" s="31" t="s">
        <v>917</v>
      </c>
      <c r="C26" s="32"/>
      <c r="D26" s="32"/>
    </row>
    <row r="27" spans="1:5" ht="17" customHeight="1" x14ac:dyDescent="0.35">
      <c r="B27" s="31" t="s">
        <v>918</v>
      </c>
      <c r="C27" s="32"/>
      <c r="D27" s="32"/>
    </row>
    <row r="28" spans="1:5" ht="43" customHeight="1" x14ac:dyDescent="0.35">
      <c r="B28" s="31" t="s">
        <v>919</v>
      </c>
      <c r="C28" s="32"/>
      <c r="D28" s="32"/>
    </row>
    <row r="29" spans="1:5" ht="17" customHeight="1" x14ac:dyDescent="0.35">
      <c r="B29" s="31" t="s">
        <v>920</v>
      </c>
      <c r="C29" s="32"/>
      <c r="D29" s="32"/>
    </row>
    <row r="31" spans="1:5" x14ac:dyDescent="0.35">
      <c r="A31" s="13" t="s">
        <v>856</v>
      </c>
    </row>
  </sheetData>
  <mergeCells count="4">
    <mergeCell ref="B26:D26"/>
    <mergeCell ref="B27:D27"/>
    <mergeCell ref="B29:D29"/>
    <mergeCell ref="B28:D28"/>
  </mergeCells>
  <dataValidations count="1">
    <dataValidation type="list" sqref="C8" xr:uid="{00000000-0002-0000-0300-000000000000}">
      <formula1>"Single / HoH / MFS,Married filing jointly"</formula1>
    </dataValidation>
  </dataValidations>
  <pageMargins left="0.75" right="0.75" top="1" bottom="1" header="0.5" footer="0.5"/>
  <headerFooter>
    <oddFooter>&amp;C&amp;8 &amp;K777777© 2026 Certified SysAdmin LLC d/b/a RothIRAHub  ·  rothirahub.com/roth-ira-illinois  ·  facts verified 2026-07-28</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H19"/>
  <sheetViews>
    <sheetView showGridLines="0" workbookViewId="0"/>
  </sheetViews>
  <sheetFormatPr defaultRowHeight="14.5" x14ac:dyDescent="0.35"/>
  <cols>
    <col min="1" max="1" width="3" customWidth="1"/>
    <col min="2" max="2" width="38" customWidth="1"/>
    <col min="3" max="3" width="26" customWidth="1"/>
    <col min="4" max="4" width="22" customWidth="1"/>
    <col min="5" max="5" width="18" customWidth="1"/>
    <col min="6" max="6" width="22" customWidth="1"/>
    <col min="7" max="7" width="26" customWidth="1"/>
    <col min="8" max="8" width="30" customWidth="1"/>
  </cols>
  <sheetData>
    <row r="2" spans="2:8" ht="22" x14ac:dyDescent="0.5">
      <c r="B2" s="1" t="s">
        <v>921</v>
      </c>
    </row>
    <row r="3" spans="2:8" x14ac:dyDescent="0.35">
      <c r="B3" s="2" t="s">
        <v>922</v>
      </c>
    </row>
    <row r="5" spans="2:8" x14ac:dyDescent="0.35">
      <c r="B5" s="26"/>
      <c r="C5" s="26" t="s">
        <v>923</v>
      </c>
      <c r="D5" s="26" t="s">
        <v>924</v>
      </c>
      <c r="E5" s="26" t="s">
        <v>925</v>
      </c>
      <c r="F5" s="26" t="s">
        <v>926</v>
      </c>
      <c r="G5" s="26" t="s">
        <v>927</v>
      </c>
      <c r="H5" s="27" t="s">
        <v>928</v>
      </c>
    </row>
    <row r="6" spans="2:8" ht="30" customHeight="1" x14ac:dyDescent="0.35">
      <c r="B6" s="28" t="s">
        <v>929</v>
      </c>
      <c r="C6" s="6" t="s">
        <v>930</v>
      </c>
      <c r="D6" s="6" t="s">
        <v>931</v>
      </c>
      <c r="E6" s="6" t="s">
        <v>932</v>
      </c>
      <c r="F6" s="6" t="s">
        <v>932</v>
      </c>
      <c r="G6" s="6" t="s">
        <v>933</v>
      </c>
      <c r="H6" s="29" t="s">
        <v>934</v>
      </c>
    </row>
    <row r="7" spans="2:8" ht="30" customHeight="1" x14ac:dyDescent="0.35">
      <c r="B7" s="30" t="s">
        <v>935</v>
      </c>
      <c r="C7" s="8" t="s">
        <v>936</v>
      </c>
      <c r="D7" s="8" t="s">
        <v>936</v>
      </c>
      <c r="E7" s="8" t="s">
        <v>937</v>
      </c>
      <c r="F7" s="8" t="s">
        <v>938</v>
      </c>
      <c r="G7" s="8" t="s">
        <v>939</v>
      </c>
      <c r="H7" s="29" t="s">
        <v>940</v>
      </c>
    </row>
    <row r="8" spans="2:8" ht="30" customHeight="1" x14ac:dyDescent="0.35">
      <c r="B8" s="28" t="s">
        <v>941</v>
      </c>
      <c r="C8" s="6" t="s">
        <v>942</v>
      </c>
      <c r="D8" s="6" t="s">
        <v>943</v>
      </c>
      <c r="E8" s="6" t="s">
        <v>943</v>
      </c>
      <c r="F8" s="6" t="s">
        <v>943</v>
      </c>
      <c r="G8" s="6" t="s">
        <v>943</v>
      </c>
      <c r="H8" s="29" t="s">
        <v>944</v>
      </c>
    </row>
    <row r="9" spans="2:8" ht="30" customHeight="1" x14ac:dyDescent="0.35">
      <c r="B9" s="30" t="s">
        <v>945</v>
      </c>
      <c r="C9" s="8" t="s">
        <v>863</v>
      </c>
      <c r="D9" s="8" t="s">
        <v>946</v>
      </c>
      <c r="E9" s="8" t="s">
        <v>932</v>
      </c>
      <c r="F9" s="8" t="s">
        <v>932</v>
      </c>
      <c r="G9" s="8" t="s">
        <v>947</v>
      </c>
      <c r="H9" s="29" t="s">
        <v>932</v>
      </c>
    </row>
    <row r="10" spans="2:8" ht="30" customHeight="1" x14ac:dyDescent="0.35">
      <c r="B10" s="28" t="s">
        <v>948</v>
      </c>
      <c r="C10" s="6" t="s">
        <v>932</v>
      </c>
      <c r="D10" s="6" t="s">
        <v>932</v>
      </c>
      <c r="E10" s="6" t="s">
        <v>949</v>
      </c>
      <c r="F10" s="6" t="s">
        <v>949</v>
      </c>
      <c r="G10" s="6" t="s">
        <v>950</v>
      </c>
      <c r="H10" s="29" t="s">
        <v>951</v>
      </c>
    </row>
    <row r="11" spans="2:8" ht="30" customHeight="1" x14ac:dyDescent="0.35">
      <c r="B11" s="30" t="s">
        <v>952</v>
      </c>
      <c r="C11" s="8" t="s">
        <v>953</v>
      </c>
      <c r="D11" s="8" t="s">
        <v>954</v>
      </c>
      <c r="E11" s="8" t="s">
        <v>955</v>
      </c>
      <c r="F11" s="8" t="s">
        <v>955</v>
      </c>
      <c r="G11" s="8" t="s">
        <v>956</v>
      </c>
      <c r="H11" s="29" t="s">
        <v>957</v>
      </c>
    </row>
    <row r="12" spans="2:8" ht="30" customHeight="1" x14ac:dyDescent="0.35">
      <c r="B12" s="28" t="s">
        <v>958</v>
      </c>
      <c r="C12" s="6" t="s">
        <v>959</v>
      </c>
      <c r="D12" s="6" t="s">
        <v>960</v>
      </c>
      <c r="E12" s="6" t="s">
        <v>961</v>
      </c>
      <c r="F12" s="6" t="s">
        <v>962</v>
      </c>
      <c r="G12" s="6" t="s">
        <v>963</v>
      </c>
      <c r="H12" s="29" t="s">
        <v>964</v>
      </c>
    </row>
    <row r="13" spans="2:8" ht="30" customHeight="1" x14ac:dyDescent="0.35">
      <c r="B13" s="30" t="s">
        <v>965</v>
      </c>
      <c r="C13" s="8" t="s">
        <v>966</v>
      </c>
      <c r="D13" s="8" t="s">
        <v>943</v>
      </c>
      <c r="E13" s="8" t="s">
        <v>943</v>
      </c>
      <c r="F13" s="8" t="s">
        <v>967</v>
      </c>
      <c r="G13" s="8" t="s">
        <v>968</v>
      </c>
      <c r="H13" s="29" t="s">
        <v>969</v>
      </c>
    </row>
    <row r="14" spans="2:8" ht="30" customHeight="1" x14ac:dyDescent="0.35">
      <c r="B14" s="28" t="s">
        <v>970</v>
      </c>
      <c r="C14" s="6" t="s">
        <v>971</v>
      </c>
      <c r="D14" s="6" t="s">
        <v>972</v>
      </c>
      <c r="E14" s="6" t="s">
        <v>973</v>
      </c>
      <c r="F14" s="6" t="s">
        <v>973</v>
      </c>
      <c r="G14" s="6" t="s">
        <v>973</v>
      </c>
      <c r="H14" s="29" t="s">
        <v>974</v>
      </c>
    </row>
    <row r="15" spans="2:8" ht="30" customHeight="1" x14ac:dyDescent="0.35">
      <c r="B15" s="30" t="s">
        <v>975</v>
      </c>
      <c r="C15" s="8" t="s">
        <v>973</v>
      </c>
      <c r="D15" s="8" t="s">
        <v>973</v>
      </c>
      <c r="E15" s="8" t="s">
        <v>973</v>
      </c>
      <c r="F15" s="8" t="s">
        <v>973</v>
      </c>
      <c r="G15" s="8" t="s">
        <v>973</v>
      </c>
      <c r="H15" s="29" t="s">
        <v>976</v>
      </c>
    </row>
    <row r="17" spans="1:8" ht="44" customHeight="1" x14ac:dyDescent="0.35">
      <c r="B17" s="31" t="s">
        <v>977</v>
      </c>
      <c r="C17" s="32"/>
      <c r="D17" s="32"/>
      <c r="E17" s="32"/>
      <c r="F17" s="32"/>
      <c r="G17" s="32"/>
      <c r="H17" s="32"/>
    </row>
    <row r="19" spans="1:8" x14ac:dyDescent="0.35">
      <c r="A19" s="13" t="s">
        <v>856</v>
      </c>
    </row>
  </sheetData>
  <mergeCells count="1">
    <mergeCell ref="B17:H17"/>
  </mergeCells>
  <pageMargins left="0.75" right="0.75" top="1" bottom="1" header="0.5" footer="0.5"/>
  <headerFooter>
    <oddFooter>&amp;C&amp;8 &amp;K777777© 2026 Certified SysAdmin LLC d/b/a RothIRAHub  ·  rothirahub.com/roth-ira-illinois  ·  facts verified 2026-07-28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vt:lpstr>
      <vt:lpstr>Verified facts</vt:lpstr>
      <vt:lpstr>Roth vs pre-tax cost</vt:lpstr>
      <vt:lpstr>AGI cliff checker</vt:lpstr>
      <vt:lpstr>State comparison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Roth IRA in Illinois — verified dataset 2026-07-28</dc:title>
  <dc:subject>Illinois income-tax, estate-tax, creditor-protection, benefit-cliff, residency and program rules for Roth IRAs, verified against primary sources</dc:subject>
  <dc:creator>RothIRAHub Editorial (Certified SysAdmin LLC d/b/a RothIRAHub)</dc:creator>
  <cp:keywords>Roth IRA, Illinois, Roth conversion, 35 ILCS 5/203(a)(2)(W), Illinois estate tax, 735 ILCS 5/12-1006, My Illinois Savings, Secure Choice, non-graduated rate, senior assessment freeze, RothIRAHub</cp:keywords>
  <dc:description>146 verified facts: the express Roth-conversion subtraction at 35 ILCS 5/203(a)(2)(W); the constitutional non-graduated-rate requirement and the 2020 ballot measure that failed to remove it; why no Illinois municipality including Chicago may tax income; the 4.95% Illinois charges for choosing Roth over pre-tax; the three hard federal-AGI cliffs at $250,000/$500,000 under 35 ILCS 5/204(g), 5/208 and 5/201(m); the $4,000,000 estate tax that is neither indexed nor portable; creditor protection under 735 ILCS 5/12-1006 and the non-protection of inherited IRAs; the My Illinois Savings auto-Roth program; property-tax and Medicaid thresholds; residency without any day-count test; and public-employee plans. Each fact carries its statute or guidance, a source URL, a verbatim quote, a confidence grade and its verification verdict. https://www.rothirahub.com/roth-ira-illinois/</dc:description>
  <cp:lastModifiedBy>Michal Nadrowski</cp:lastModifiedBy>
  <dcterms:created xsi:type="dcterms:W3CDTF">2026-07-28T23:38:43Z</dcterms:created>
  <dcterms:modified xsi:type="dcterms:W3CDTF">2026-07-28T23:38:50Z</dcterms:modified>
  <cp:category>Reference dataset</cp:category>
</cp:coreProperties>
</file>